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3_B\4-Etudes-Analyses\9-COVID\recensement\"/>
    </mc:Choice>
  </mc:AlternateContent>
  <bookViews>
    <workbookView xWindow="0" yWindow="0" windowWidth="15360" windowHeight="7155" firstSheet="1" activeTab="1"/>
  </bookViews>
  <sheets>
    <sheet name="Feuil1" sheetId="6" state="hidden" r:id="rId1"/>
    <sheet name="récap" sheetId="5" r:id="rId2"/>
    <sheet name="Détail directions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8" i="1" l="1"/>
  <c r="K169" i="1"/>
  <c r="B167" i="1"/>
  <c r="K167" i="1" s="1"/>
  <c r="K166" i="1"/>
  <c r="K165" i="1"/>
  <c r="K164" i="1"/>
  <c r="K163" i="1"/>
  <c r="J167" i="1"/>
  <c r="I167" i="1"/>
  <c r="H167" i="1"/>
  <c r="G167" i="1"/>
  <c r="F167" i="1"/>
  <c r="E167" i="1"/>
  <c r="D167" i="1"/>
  <c r="C167" i="1"/>
  <c r="AL10" i="5" l="1"/>
  <c r="AM9" i="5" s="1"/>
  <c r="AM3" i="5" l="1"/>
  <c r="AM7" i="5"/>
  <c r="AM4" i="5"/>
  <c r="AM8" i="5"/>
  <c r="AM6" i="5"/>
  <c r="AM5" i="5"/>
  <c r="AK3" i="5"/>
  <c r="AI3" i="5"/>
  <c r="AJ10" i="5"/>
  <c r="AK9" i="5"/>
  <c r="AK8" i="5"/>
  <c r="AK7" i="5"/>
  <c r="AK6" i="5"/>
  <c r="AK5" i="5"/>
  <c r="AK4" i="5"/>
  <c r="K155" i="1"/>
  <c r="H159" i="1" l="1"/>
  <c r="E159" i="1"/>
  <c r="H151" i="1"/>
  <c r="I159" i="1"/>
  <c r="K161" i="1" l="1"/>
  <c r="K160" i="1"/>
  <c r="J159" i="1"/>
  <c r="G159" i="1"/>
  <c r="F159" i="1"/>
  <c r="D159" i="1"/>
  <c r="C159" i="1"/>
  <c r="B159" i="1"/>
  <c r="K158" i="1"/>
  <c r="K157" i="1"/>
  <c r="K156" i="1"/>
  <c r="K159" i="1" l="1"/>
  <c r="H143" i="1"/>
  <c r="C143" i="1"/>
  <c r="D143" i="1"/>
  <c r="E143" i="1"/>
  <c r="F143" i="1"/>
  <c r="G143" i="1"/>
  <c r="I143" i="1"/>
  <c r="J143" i="1"/>
  <c r="AH10" i="5" l="1"/>
  <c r="AI4" i="5" s="1"/>
  <c r="K148" i="1"/>
  <c r="K149" i="1"/>
  <c r="K150" i="1"/>
  <c r="K152" i="1"/>
  <c r="K153" i="1"/>
  <c r="C151" i="1"/>
  <c r="D151" i="1"/>
  <c r="F151" i="1"/>
  <c r="G151" i="1"/>
  <c r="I151" i="1"/>
  <c r="J151" i="1"/>
  <c r="B151" i="1"/>
  <c r="K147" i="1"/>
  <c r="AI7" i="5" l="1"/>
  <c r="AI5" i="5"/>
  <c r="AI6" i="5"/>
  <c r="AI9" i="5"/>
  <c r="AI8" i="5"/>
  <c r="K151" i="1"/>
  <c r="AG4" i="5"/>
  <c r="AG5" i="5"/>
  <c r="AG6" i="5"/>
  <c r="AG7" i="5"/>
  <c r="AG8" i="5"/>
  <c r="AG9" i="5"/>
  <c r="K140" i="1"/>
  <c r="K141" i="1"/>
  <c r="K142" i="1"/>
  <c r="K144" i="1"/>
  <c r="K145" i="1"/>
  <c r="K139" i="1"/>
  <c r="AF10" i="5"/>
  <c r="B143" i="1"/>
  <c r="K143" i="1" l="1"/>
  <c r="AG3" i="5"/>
  <c r="D11" i="6"/>
  <c r="E4" i="6" s="1"/>
  <c r="B11" i="6"/>
  <c r="K132" i="1"/>
  <c r="K133" i="1"/>
  <c r="K134" i="1"/>
  <c r="K136" i="1"/>
  <c r="K137" i="1"/>
  <c r="K131" i="1"/>
  <c r="B135" i="1"/>
  <c r="C135" i="1"/>
  <c r="D135" i="1"/>
  <c r="E135" i="1"/>
  <c r="F135" i="1"/>
  <c r="G135" i="1"/>
  <c r="I135" i="1"/>
  <c r="J135" i="1"/>
  <c r="C8" i="6" l="1"/>
  <c r="C4" i="6"/>
  <c r="C10" i="6"/>
  <c r="E9" i="6"/>
  <c r="E5" i="6"/>
  <c r="E10" i="6"/>
  <c r="E7" i="6"/>
  <c r="E8" i="6"/>
  <c r="K135" i="1"/>
  <c r="C7" i="6"/>
  <c r="C6" i="6"/>
  <c r="C9" i="6"/>
  <c r="C5" i="6"/>
  <c r="AD10" i="5"/>
  <c r="AE9" i="5"/>
  <c r="AE8" i="5"/>
  <c r="AE7" i="5"/>
  <c r="AE6" i="5"/>
  <c r="AE5" i="5"/>
  <c r="AE4" i="5"/>
  <c r="AE3" i="5"/>
  <c r="C127" i="1" l="1"/>
  <c r="D127" i="1"/>
  <c r="E127" i="1"/>
  <c r="F127" i="1"/>
  <c r="G127" i="1"/>
  <c r="I127" i="1"/>
  <c r="J127" i="1"/>
  <c r="B127" i="1"/>
  <c r="K127" i="1" l="1"/>
  <c r="AB10" i="5"/>
  <c r="AC4" i="5" s="1"/>
  <c r="AB7" i="5"/>
  <c r="K129" i="1"/>
  <c r="K128" i="1"/>
  <c r="K126" i="1"/>
  <c r="K125" i="1"/>
  <c r="K124" i="1"/>
  <c r="K123" i="1"/>
  <c r="AC6" i="5" l="1"/>
  <c r="AC7" i="5"/>
  <c r="AC9" i="5"/>
  <c r="AC3" i="5"/>
  <c r="AC5" i="5"/>
  <c r="AC8" i="5"/>
  <c r="K115" i="1"/>
  <c r="B111" i="1"/>
  <c r="B119" i="1"/>
  <c r="K119" i="1" s="1"/>
  <c r="Z10" i="5"/>
  <c r="AA9" i="5" s="1"/>
  <c r="Z7" i="5"/>
  <c r="AA3" i="5" l="1"/>
  <c r="AA7" i="5"/>
  <c r="AA8" i="5"/>
  <c r="AA4" i="5"/>
  <c r="AA5" i="5"/>
  <c r="AA6" i="5"/>
  <c r="K121" i="1"/>
  <c r="K120" i="1"/>
  <c r="K118" i="1"/>
  <c r="K117" i="1"/>
  <c r="K116" i="1"/>
  <c r="K107" i="1" l="1"/>
  <c r="I111" i="1" l="1"/>
  <c r="K111" i="1" s="1"/>
  <c r="K108" i="1"/>
  <c r="K109" i="1"/>
  <c r="K110" i="1"/>
  <c r="K112" i="1"/>
  <c r="K113" i="1" l="1"/>
  <c r="X10" i="5"/>
  <c r="Y9" i="5" s="1"/>
  <c r="X7" i="5"/>
  <c r="Y7" i="5" l="1"/>
  <c r="Y3" i="5"/>
  <c r="Y5" i="5"/>
  <c r="Y8" i="5"/>
  <c r="Y4" i="5"/>
  <c r="Y6" i="5"/>
  <c r="K104" i="1"/>
  <c r="K105" i="1"/>
  <c r="K102" i="1"/>
  <c r="K101" i="1"/>
  <c r="K100" i="1"/>
  <c r="C103" i="1"/>
  <c r="D103" i="1"/>
  <c r="F103" i="1"/>
  <c r="G103" i="1"/>
  <c r="I103" i="1"/>
  <c r="J103" i="1"/>
  <c r="B103" i="1"/>
  <c r="K99" i="1"/>
  <c r="K103" i="1" l="1"/>
  <c r="V10" i="5"/>
  <c r="W3" i="5" s="1"/>
  <c r="V7" i="5"/>
  <c r="W7" i="5" s="1"/>
  <c r="W6" i="5"/>
  <c r="W5" i="5"/>
  <c r="W4" i="5"/>
  <c r="W8" i="5" l="1"/>
  <c r="W9" i="5"/>
  <c r="R10" i="5"/>
  <c r="K97" i="1"/>
  <c r="K92" i="1"/>
  <c r="K93" i="1"/>
  <c r="K94" i="1"/>
  <c r="K95" i="1"/>
  <c r="K96" i="1"/>
  <c r="K91" i="1"/>
  <c r="T10" i="5" l="1"/>
  <c r="U9" i="5" s="1"/>
  <c r="T7" i="5"/>
  <c r="U8" i="5" l="1"/>
  <c r="U7" i="5"/>
  <c r="U4" i="5"/>
  <c r="U3" i="5"/>
  <c r="U5" i="5"/>
  <c r="U6" i="5"/>
  <c r="K83" i="1"/>
  <c r="B87" i="1"/>
  <c r="K89" i="1" l="1"/>
  <c r="K88" i="1"/>
  <c r="K87" i="1"/>
  <c r="K86" i="1"/>
  <c r="K85" i="1"/>
  <c r="K84" i="1"/>
  <c r="S9" i="5"/>
  <c r="R7" i="5"/>
  <c r="S3" i="5" l="1"/>
  <c r="S7" i="5"/>
  <c r="S4" i="5"/>
  <c r="S5" i="5"/>
  <c r="S8" i="5"/>
  <c r="S6" i="5"/>
  <c r="N10" i="5"/>
  <c r="P10" i="5"/>
  <c r="C3" i="5" l="1"/>
  <c r="C4" i="5"/>
  <c r="C5" i="5"/>
  <c r="C6" i="5"/>
  <c r="C7" i="5"/>
  <c r="C8" i="5"/>
  <c r="C9" i="5"/>
  <c r="K75" i="1"/>
  <c r="Q3" i="5" l="1"/>
  <c r="P7" i="5"/>
  <c r="K76" i="1"/>
  <c r="K81" i="1" l="1"/>
  <c r="K80" i="1"/>
  <c r="K79" i="1"/>
  <c r="K78" i="1"/>
  <c r="K77" i="1"/>
  <c r="O9" i="5"/>
  <c r="O8" i="5"/>
  <c r="O7" i="5"/>
  <c r="O6" i="5"/>
  <c r="O5" i="5"/>
  <c r="O4" i="5"/>
  <c r="O3" i="5"/>
  <c r="K73" i="1" l="1"/>
  <c r="K72" i="1"/>
  <c r="K71" i="1"/>
  <c r="K70" i="1"/>
  <c r="K69" i="1"/>
  <c r="K68" i="1"/>
  <c r="K67" i="1"/>
  <c r="Q6" i="5" l="1"/>
  <c r="Q9" i="5" l="1"/>
  <c r="Q5" i="5"/>
  <c r="Q4" i="5"/>
  <c r="Q7" i="5"/>
  <c r="Q8" i="5"/>
  <c r="K65" i="1"/>
  <c r="K59" i="1" l="1"/>
  <c r="K63" i="1" l="1"/>
  <c r="K64" i="1"/>
  <c r="K62" i="1"/>
  <c r="K61" i="1"/>
  <c r="K60" i="1"/>
  <c r="L10" i="5" l="1"/>
  <c r="M9" i="5" l="1"/>
  <c r="M3" i="5"/>
  <c r="M6" i="5"/>
  <c r="M7" i="5"/>
  <c r="M4" i="5"/>
  <c r="M8" i="5"/>
  <c r="E9" i="5"/>
  <c r="E8" i="5"/>
  <c r="E7" i="5"/>
  <c r="E6" i="5"/>
  <c r="E5" i="5"/>
  <c r="E4" i="5"/>
  <c r="E3" i="5"/>
  <c r="K53" i="1" l="1"/>
  <c r="K52" i="1"/>
  <c r="K57" i="1"/>
  <c r="K56" i="1"/>
  <c r="K55" i="1"/>
  <c r="K54" i="1"/>
  <c r="J10" i="5" l="1"/>
  <c r="K9" i="5" l="1"/>
  <c r="K5" i="5"/>
  <c r="K8" i="5"/>
  <c r="K4" i="5"/>
  <c r="K6" i="5"/>
  <c r="K7" i="5"/>
  <c r="K3" i="5"/>
  <c r="K46" i="1"/>
  <c r="K45" i="1"/>
  <c r="H10" i="5" l="1"/>
  <c r="K50" i="1"/>
  <c r="K49" i="1"/>
  <c r="K48" i="1"/>
  <c r="K47" i="1"/>
  <c r="I8" i="5" l="1"/>
  <c r="I4" i="5"/>
  <c r="I5" i="5"/>
  <c r="I7" i="5"/>
  <c r="I3" i="5"/>
  <c r="I6" i="5"/>
  <c r="I9" i="5"/>
  <c r="F10" i="5"/>
  <c r="G7" i="5" l="1"/>
  <c r="G3" i="5"/>
  <c r="G6" i="5"/>
  <c r="G4" i="5"/>
  <c r="G9" i="5"/>
  <c r="G5" i="5"/>
  <c r="G8" i="5"/>
  <c r="K41" i="1"/>
  <c r="K43" i="1" l="1"/>
  <c r="K42" i="1"/>
  <c r="K40" i="1"/>
  <c r="K39" i="1"/>
  <c r="K38" i="1"/>
  <c r="K24" i="1" l="1"/>
  <c r="K25" i="1" l="1"/>
  <c r="K26" i="1"/>
  <c r="K27" i="1"/>
  <c r="K28" i="1"/>
  <c r="K29" i="1"/>
  <c r="K22" i="1" l="1"/>
  <c r="K21" i="1"/>
  <c r="K20" i="1"/>
  <c r="K17" i="1"/>
  <c r="K3" i="1" l="1"/>
  <c r="K4" i="1" l="1"/>
  <c r="K5" i="1"/>
  <c r="K7" i="1"/>
  <c r="K8" i="1"/>
  <c r="K9" i="1"/>
  <c r="K11" i="1"/>
  <c r="K13" i="1"/>
  <c r="K16" i="1"/>
  <c r="K18" i="1"/>
  <c r="K31" i="1"/>
  <c r="K32" i="1"/>
  <c r="K33" i="1"/>
  <c r="K35" i="1"/>
  <c r="K36" i="1"/>
</calcChain>
</file>

<file path=xl/sharedStrings.xml><?xml version="1.0" encoding="utf-8"?>
<sst xmlns="http://schemas.openxmlformats.org/spreadsheetml/2006/main" count="242" uniqueCount="47">
  <si>
    <t>DGFiP</t>
  </si>
  <si>
    <t>INSEE</t>
  </si>
  <si>
    <t>DGCCRF</t>
  </si>
  <si>
    <t>Douane</t>
  </si>
  <si>
    <t>SCL</t>
  </si>
  <si>
    <t>TOTAL</t>
  </si>
  <si>
    <r>
      <t xml:space="preserve">Nombre d'agents
</t>
    </r>
    <r>
      <rPr>
        <i/>
        <sz val="11"/>
        <color theme="1"/>
        <rFont val="Calibri"/>
        <family val="2"/>
        <scheme val="minor"/>
      </rPr>
      <t>(choix de la semaine concernée)</t>
    </r>
  </si>
  <si>
    <t>agents malades</t>
  </si>
  <si>
    <t>Secrétariat Général et directions et services de centrale</t>
  </si>
  <si>
    <t>autre, ou observations</t>
  </si>
  <si>
    <t>DGE</t>
  </si>
  <si>
    <t>DGT</t>
  </si>
  <si>
    <t>dont 42 sur zones clusters</t>
  </si>
  <si>
    <t>40% en teletravail</t>
  </si>
  <si>
    <t>48% en télétravail</t>
  </si>
  <si>
    <t>cluster</t>
  </si>
  <si>
    <t>dt 8 cluster</t>
  </si>
  <si>
    <t>opérateurs de l'action sociale</t>
  </si>
  <si>
    <t>Agents placés en quatorzaine</t>
  </si>
  <si>
    <t>1 (conjoint confiné)</t>
  </si>
  <si>
    <t>150 (A garde d'enfants)</t>
  </si>
  <si>
    <t>1 (AA garde d'enfants)</t>
  </si>
  <si>
    <t>AA pour garde d'enfants</t>
  </si>
  <si>
    <t>OBSERVATIONS</t>
  </si>
  <si>
    <t>6 tests en cours</t>
  </si>
  <si>
    <t>en cours de recensement</t>
  </si>
  <si>
    <t>Nombre total d'agents à domicile</t>
  </si>
  <si>
    <t>Dont ASA garde d’enfants</t>
  </si>
  <si>
    <t>Dont Télétravail ou autre</t>
  </si>
  <si>
    <t>Dont quatorzaine</t>
  </si>
  <si>
    <t>agents présents au bureau au titre du PCA</t>
  </si>
  <si>
    <t>agents à domicile</t>
  </si>
  <si>
    <t>dont quatorzaine</t>
  </si>
  <si>
    <t>dont ASA garde d'enfants</t>
  </si>
  <si>
    <t>dont télétravail</t>
  </si>
  <si>
    <t>autres situations (agents en ASA ne pouvant télétravailler…)</t>
  </si>
  <si>
    <t>total</t>
  </si>
  <si>
    <t>nd</t>
  </si>
  <si>
    <t>malades (testés ou pas)</t>
  </si>
  <si>
    <t>Situation</t>
  </si>
  <si>
    <t>12687(*)</t>
  </si>
  <si>
    <t>Dont Télétravail</t>
  </si>
  <si>
    <t>dont autre</t>
  </si>
  <si>
    <t>le différentiel est répertorié en autres situations</t>
  </si>
  <si>
    <t>(*) les modalités de calcul des ASA garde d'enfant ont été affinées par la DGFIP</t>
  </si>
  <si>
    <t>DGFIP</t>
  </si>
  <si>
    <t>présents en 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</si>
</sst>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" fontId="3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" fontId="6" fillId="4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/>
    </xf>
    <xf numFmtId="16" fontId="5" fillId="4" borderId="5" xfId="0" applyNumberFormat="1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/>
    </xf>
    <xf numFmtId="0" fontId="0" fillId="5" borderId="0" xfId="0" applyFill="1"/>
    <xf numFmtId="16" fontId="5" fillId="4" borderId="12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16" fontId="5" fillId="4" borderId="1" xfId="0" applyNumberFormat="1" applyFont="1" applyFill="1" applyBorder="1" applyAlignment="1">
      <alignment horizontal="left" vertical="center" wrapText="1"/>
    </xf>
    <xf numFmtId="16" fontId="6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/>
    </xf>
    <xf numFmtId="3" fontId="0" fillId="0" borderId="0" xfId="0" applyNumberFormat="1"/>
    <xf numFmtId="16" fontId="3" fillId="5" borderId="9" xfId="0" applyNumberFormat="1" applyFont="1" applyFill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" fontId="9" fillId="2" borderId="13" xfId="0" applyNumberFormat="1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6" fontId="12" fillId="4" borderId="17" xfId="0" applyNumberFormat="1" applyFont="1" applyFill="1" applyBorder="1" applyAlignment="1">
      <alignment horizontal="left" vertical="center" wrapText="1"/>
    </xf>
    <xf numFmtId="16" fontId="13" fillId="4" borderId="21" xfId="0" applyNumberFormat="1" applyFont="1" applyFill="1" applyBorder="1" applyAlignment="1">
      <alignment horizontal="right" vertical="center" wrapText="1"/>
    </xf>
    <xf numFmtId="16" fontId="12" fillId="4" borderId="21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4" borderId="19" xfId="0" applyNumberFormat="1" applyFont="1" applyFill="1" applyBorder="1" applyAlignment="1">
      <alignment horizontal="center" vertical="top" wrapText="1"/>
    </xf>
    <xf numFmtId="3" fontId="0" fillId="4" borderId="19" xfId="0" applyNumberFormat="1" applyFont="1" applyFill="1" applyBorder="1" applyAlignment="1">
      <alignment horizontal="center" wrapText="1"/>
    </xf>
    <xf numFmtId="3" fontId="0" fillId="4" borderId="19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4" borderId="5" xfId="0" applyNumberFormat="1" applyFont="1" applyFill="1" applyBorder="1" applyAlignment="1">
      <alignment horizontal="center" vertical="top" wrapText="1"/>
    </xf>
    <xf numFmtId="3" fontId="0" fillId="4" borderId="5" xfId="0" applyNumberFormat="1" applyFont="1" applyFill="1" applyBorder="1" applyAlignment="1">
      <alignment horizontal="center" wrapText="1"/>
    </xf>
    <xf numFmtId="3" fontId="0" fillId="4" borderId="5" xfId="0" applyNumberFormat="1" applyFont="1" applyFill="1" applyBorder="1" applyAlignment="1">
      <alignment horizontal="center" vertical="center" wrapText="1"/>
    </xf>
    <xf numFmtId="16" fontId="9" fillId="6" borderId="13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3" xfId="0" applyBorder="1"/>
    <xf numFmtId="0" fontId="0" fillId="0" borderId="22" xfId="0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4" borderId="26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3" fontId="0" fillId="4" borderId="26" xfId="0" applyNumberFormat="1" applyFont="1" applyFill="1" applyBorder="1" applyAlignment="1">
      <alignment horizontal="center" wrapText="1"/>
    </xf>
    <xf numFmtId="3" fontId="0" fillId="4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16" fontId="12" fillId="4" borderId="18" xfId="0" applyNumberFormat="1" applyFont="1" applyFill="1" applyBorder="1" applyAlignment="1">
      <alignment horizontal="left" vertical="center" wrapText="1"/>
    </xf>
    <xf numFmtId="16" fontId="13" fillId="4" borderId="22" xfId="0" applyNumberFormat="1" applyFont="1" applyFill="1" applyBorder="1" applyAlignment="1">
      <alignment horizontal="right" vertical="center" wrapText="1"/>
    </xf>
    <xf numFmtId="16" fontId="12" fillId="4" borderId="22" xfId="0" applyNumberFormat="1" applyFont="1" applyFill="1" applyBorder="1" applyAlignment="1">
      <alignment horizontal="left" vertical="center" wrapText="1"/>
    </xf>
    <xf numFmtId="3" fontId="0" fillId="0" borderId="5" xfId="0" applyNumberFormat="1" applyBorder="1" applyAlignment="1">
      <alignment horizontal="center"/>
    </xf>
    <xf numFmtId="16" fontId="12" fillId="4" borderId="25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6" fontId="12" fillId="4" borderId="35" xfId="0" applyNumberFormat="1" applyFont="1" applyFill="1" applyBorder="1" applyAlignment="1">
      <alignment horizontal="left" vertical="center" wrapText="1"/>
    </xf>
    <xf numFmtId="16" fontId="13" fillId="4" borderId="36" xfId="0" applyNumberFormat="1" applyFont="1" applyFill="1" applyBorder="1" applyAlignment="1">
      <alignment horizontal="right" vertical="center" wrapText="1"/>
    </xf>
    <xf numFmtId="16" fontId="12" fillId="4" borderId="36" xfId="0" applyNumberFormat="1" applyFont="1" applyFill="1" applyBorder="1" applyAlignment="1">
      <alignment horizontal="left" vertical="center" wrapText="1"/>
    </xf>
    <xf numFmtId="16" fontId="12" fillId="4" borderId="37" xfId="0" applyNumberFormat="1" applyFont="1" applyFill="1" applyBorder="1" applyAlignment="1">
      <alignment horizontal="left"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16" fontId="14" fillId="4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3" fontId="16" fillId="0" borderId="5" xfId="0" applyNumberFormat="1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/>
    </xf>
    <xf numFmtId="164" fontId="16" fillId="0" borderId="5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vertical="center"/>
    </xf>
    <xf numFmtId="0" fontId="15" fillId="0" borderId="0" xfId="0" applyFont="1" applyBorder="1"/>
    <xf numFmtId="0" fontId="10" fillId="2" borderId="3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16" fontId="12" fillId="4" borderId="40" xfId="0" applyNumberFormat="1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/>
    </xf>
    <xf numFmtId="0" fontId="19" fillId="4" borderId="1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4" borderId="5" xfId="0" applyFont="1" applyFill="1" applyBorder="1" applyAlignment="1">
      <alignment horizontal="center" vertical="center" wrapText="1"/>
    </xf>
    <xf numFmtId="16" fontId="20" fillId="4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3" fontId="22" fillId="4" borderId="41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/>
    </xf>
    <xf numFmtId="3" fontId="22" fillId="4" borderId="43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3" fontId="22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16" fontId="24" fillId="4" borderId="17" xfId="0" applyNumberFormat="1" applyFont="1" applyFill="1" applyBorder="1" applyAlignment="1">
      <alignment horizontal="left" vertical="center" wrapText="1"/>
    </xf>
    <xf numFmtId="3" fontId="20" fillId="4" borderId="18" xfId="0" applyNumberFormat="1" applyFont="1" applyFill="1" applyBorder="1" applyAlignment="1">
      <alignment horizontal="center" vertical="center" wrapText="1"/>
    </xf>
    <xf numFmtId="3" fontId="20" fillId="4" borderId="19" xfId="0" applyNumberFormat="1" applyFont="1" applyFill="1" applyBorder="1" applyAlignment="1">
      <alignment horizontal="center" vertical="center" wrapText="1"/>
    </xf>
    <xf numFmtId="16" fontId="25" fillId="4" borderId="42" xfId="0" applyNumberFormat="1" applyFont="1" applyFill="1" applyBorder="1" applyAlignment="1">
      <alignment horizontal="right" vertical="center" wrapText="1"/>
    </xf>
    <xf numFmtId="3" fontId="20" fillId="4" borderId="22" xfId="0" applyNumberFormat="1" applyFont="1" applyFill="1" applyBorder="1" applyAlignment="1">
      <alignment horizontal="center" vertical="center" wrapText="1"/>
    </xf>
    <xf numFmtId="16" fontId="25" fillId="4" borderId="21" xfId="0" applyNumberFormat="1" applyFont="1" applyFill="1" applyBorder="1" applyAlignment="1">
      <alignment horizontal="right" vertical="center" wrapText="1"/>
    </xf>
    <xf numFmtId="16" fontId="25" fillId="4" borderId="36" xfId="0" applyNumberFormat="1" applyFont="1" applyFill="1" applyBorder="1" applyAlignment="1">
      <alignment horizontal="right" vertical="center" wrapText="1"/>
    </xf>
    <xf numFmtId="16" fontId="24" fillId="4" borderId="21" xfId="0" applyNumberFormat="1" applyFont="1" applyFill="1" applyBorder="1" applyAlignment="1">
      <alignment horizontal="left" vertical="center" wrapText="1"/>
    </xf>
    <xf numFmtId="16" fontId="13" fillId="4" borderId="40" xfId="0" applyNumberFormat="1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20" fillId="4" borderId="5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16" fontId="20" fillId="0" borderId="5" xfId="0" applyNumberFormat="1" applyFont="1" applyBorder="1" applyAlignment="1">
      <alignment horizontal="center"/>
    </xf>
    <xf numFmtId="16" fontId="18" fillId="0" borderId="5" xfId="0" applyNumberFormat="1" applyFont="1" applyBorder="1" applyAlignment="1">
      <alignment horizontal="center"/>
    </xf>
    <xf numFmtId="16" fontId="14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27" fillId="4" borderId="18" xfId="0" applyNumberFormat="1" applyFont="1" applyFill="1" applyBorder="1" applyAlignment="1">
      <alignment horizontal="center" vertical="center" wrapText="1"/>
    </xf>
    <xf numFmtId="3" fontId="19" fillId="4" borderId="19" xfId="0" applyNumberFormat="1" applyFont="1" applyFill="1" applyBorder="1" applyAlignment="1">
      <alignment horizontal="center" vertical="center" wrapText="1"/>
    </xf>
    <xf numFmtId="3" fontId="27" fillId="4" borderId="5" xfId="0" applyNumberFormat="1" applyFont="1" applyFill="1" applyBorder="1" applyAlignment="1">
      <alignment horizontal="center" vertical="center" wrapText="1"/>
    </xf>
    <xf numFmtId="3" fontId="27" fillId="4" borderId="22" xfId="0" applyNumberFormat="1" applyFont="1" applyFill="1" applyBorder="1" applyAlignment="1">
      <alignment horizontal="center" vertical="center" wrapText="1"/>
    </xf>
    <xf numFmtId="3" fontId="19" fillId="4" borderId="5" xfId="0" applyNumberFormat="1" applyFont="1" applyFill="1" applyBorder="1" applyAlignment="1">
      <alignment horizontal="center" vertical="center" wrapText="1"/>
    </xf>
    <xf numFmtId="3" fontId="10" fillId="2" borderId="39" xfId="0" applyNumberFormat="1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>
      <selection activeCell="A3" sqref="A3:E11"/>
    </sheetView>
  </sheetViews>
  <sheetFormatPr baseColWidth="10" defaultRowHeight="15" x14ac:dyDescent="0.25"/>
  <cols>
    <col min="1" max="1" width="35" customWidth="1"/>
  </cols>
  <sheetData>
    <row r="3" spans="1:5" x14ac:dyDescent="0.25">
      <c r="A3" s="137">
        <v>43977</v>
      </c>
      <c r="B3" s="161" t="s">
        <v>45</v>
      </c>
      <c r="C3" s="161"/>
      <c r="D3" s="161" t="s">
        <v>3</v>
      </c>
      <c r="E3" s="161"/>
    </row>
    <row r="4" spans="1:5" x14ac:dyDescent="0.25">
      <c r="A4" s="138" t="s">
        <v>31</v>
      </c>
      <c r="B4" s="136">
        <v>53496</v>
      </c>
      <c r="C4" s="158">
        <f>B4/B$11</f>
        <v>0.53376969358330917</v>
      </c>
      <c r="D4" s="136">
        <v>10668</v>
      </c>
      <c r="E4" s="158">
        <f>D4/D$11</f>
        <v>0.61409164172231179</v>
      </c>
    </row>
    <row r="5" spans="1:5" x14ac:dyDescent="0.25">
      <c r="A5" s="140" t="s">
        <v>32</v>
      </c>
      <c r="B5" s="136">
        <v>110</v>
      </c>
      <c r="C5" s="158">
        <f t="shared" ref="C5:C10" si="0">B5/B$11</f>
        <v>1.0975524580186184E-3</v>
      </c>
      <c r="D5" s="136">
        <v>26</v>
      </c>
      <c r="E5" s="158">
        <f t="shared" ref="E5:E10" si="1">D5/D$11</f>
        <v>1.4966612940363804E-3</v>
      </c>
    </row>
    <row r="6" spans="1:5" x14ac:dyDescent="0.25">
      <c r="A6" s="140" t="s">
        <v>33</v>
      </c>
      <c r="B6" s="136">
        <v>10000</v>
      </c>
      <c r="C6" s="158">
        <f t="shared" si="0"/>
        <v>9.9777496183510769E-2</v>
      </c>
      <c r="D6" s="136"/>
      <c r="E6" s="158"/>
    </row>
    <row r="7" spans="1:5" x14ac:dyDescent="0.25">
      <c r="A7" s="140" t="s">
        <v>34</v>
      </c>
      <c r="B7" s="136">
        <v>23168</v>
      </c>
      <c r="C7" s="158">
        <f t="shared" si="0"/>
        <v>0.23116450315795775</v>
      </c>
      <c r="D7" s="136">
        <v>3966</v>
      </c>
      <c r="E7" s="158">
        <f t="shared" si="1"/>
        <v>0.22829841123647249</v>
      </c>
    </row>
    <row r="8" spans="1:5" ht="24" x14ac:dyDescent="0.25">
      <c r="A8" s="142" t="s">
        <v>35</v>
      </c>
      <c r="B8" s="159">
        <v>20218</v>
      </c>
      <c r="C8" s="158">
        <f>B8/B$11</f>
        <v>0.20173014178382206</v>
      </c>
      <c r="D8" s="159">
        <v>6676</v>
      </c>
      <c r="E8" s="158">
        <f t="shared" si="1"/>
        <v>0.38429656919180288</v>
      </c>
    </row>
    <row r="9" spans="1:5" x14ac:dyDescent="0.25">
      <c r="A9" s="138" t="s">
        <v>46</v>
      </c>
      <c r="B9" s="136">
        <v>46504</v>
      </c>
      <c r="C9" s="158">
        <f>B9/B$11</f>
        <v>0.4640052682517985</v>
      </c>
      <c r="D9" s="136">
        <v>6666</v>
      </c>
      <c r="E9" s="158">
        <f t="shared" si="1"/>
        <v>0.38372093023255816</v>
      </c>
    </row>
    <row r="10" spans="1:5" x14ac:dyDescent="0.25">
      <c r="A10" s="138" t="s">
        <v>38</v>
      </c>
      <c r="B10" s="136">
        <v>223</v>
      </c>
      <c r="C10" s="158">
        <f t="shared" si="0"/>
        <v>2.2250381648922903E-3</v>
      </c>
      <c r="D10" s="136">
        <v>38</v>
      </c>
      <c r="E10" s="158">
        <f t="shared" si="1"/>
        <v>2.1874280451300945E-3</v>
      </c>
    </row>
    <row r="11" spans="1:5" x14ac:dyDescent="0.25">
      <c r="A11" s="144" t="s">
        <v>36</v>
      </c>
      <c r="B11" s="160">
        <f>B9+B4+B10</f>
        <v>100223</v>
      </c>
      <c r="C11" s="158"/>
      <c r="D11" s="160">
        <f>D9+D4+D10</f>
        <v>17372</v>
      </c>
      <c r="E11" s="158"/>
    </row>
  </sheetData>
  <mergeCells count="2"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3"/>
  <sheetViews>
    <sheetView tabSelected="1" workbookViewId="0">
      <pane xSplit="1" topLeftCell="AE1" activePane="topRight" state="frozen"/>
      <selection pane="topRight" activeCell="B29" sqref="B29"/>
    </sheetView>
  </sheetViews>
  <sheetFormatPr baseColWidth="10" defaultRowHeight="15" x14ac:dyDescent="0.25"/>
  <cols>
    <col min="1" max="1" width="44.28515625" customWidth="1"/>
    <col min="2" max="2" width="10.42578125" bestFit="1" customWidth="1"/>
    <col min="3" max="3" width="9.140625" bestFit="1" customWidth="1"/>
    <col min="4" max="4" width="10.42578125" bestFit="1" customWidth="1"/>
    <col min="5" max="5" width="9.140625" bestFit="1" customWidth="1"/>
    <col min="6" max="6" width="10.42578125" bestFit="1" customWidth="1"/>
    <col min="7" max="7" width="9.140625" bestFit="1" customWidth="1"/>
    <col min="8" max="8" width="10.42578125" bestFit="1" customWidth="1"/>
    <col min="9" max="9" width="9.140625" bestFit="1" customWidth="1"/>
  </cols>
  <sheetData>
    <row r="2" spans="1:40" s="129" customFormat="1" ht="12.75" x14ac:dyDescent="0.2">
      <c r="A2" s="117" t="s">
        <v>39</v>
      </c>
      <c r="B2" s="163">
        <v>43909</v>
      </c>
      <c r="C2" s="163"/>
      <c r="D2" s="162">
        <v>43914</v>
      </c>
      <c r="E2" s="162"/>
      <c r="F2" s="162">
        <v>43916</v>
      </c>
      <c r="G2" s="162"/>
      <c r="H2" s="162">
        <v>43921</v>
      </c>
      <c r="I2" s="162"/>
      <c r="J2" s="162">
        <v>43923</v>
      </c>
      <c r="K2" s="162"/>
      <c r="L2" s="162">
        <v>43928</v>
      </c>
      <c r="M2" s="162"/>
      <c r="N2" s="162">
        <v>43930</v>
      </c>
      <c r="O2" s="162"/>
      <c r="P2" s="162">
        <v>43935</v>
      </c>
      <c r="Q2" s="162"/>
      <c r="R2" s="162">
        <v>43937</v>
      </c>
      <c r="S2" s="162"/>
      <c r="T2" s="162">
        <v>43942</v>
      </c>
      <c r="U2" s="162"/>
      <c r="V2" s="162">
        <v>43944</v>
      </c>
      <c r="W2" s="162"/>
      <c r="X2" s="162">
        <v>43949</v>
      </c>
      <c r="Y2" s="162"/>
      <c r="Z2" s="162">
        <v>43951</v>
      </c>
      <c r="AA2" s="162"/>
      <c r="AB2" s="162">
        <v>43956</v>
      </c>
      <c r="AC2" s="162"/>
      <c r="AD2" s="162">
        <v>43958</v>
      </c>
      <c r="AE2" s="162"/>
      <c r="AF2" s="162">
        <v>43963</v>
      </c>
      <c r="AG2" s="162"/>
      <c r="AH2" s="162">
        <v>43965</v>
      </c>
      <c r="AI2" s="162"/>
      <c r="AJ2" s="162">
        <v>43970</v>
      </c>
      <c r="AK2" s="162"/>
      <c r="AL2" s="162">
        <v>43977</v>
      </c>
      <c r="AM2" s="162"/>
    </row>
    <row r="3" spans="1:40" s="129" customFormat="1" ht="12.75" x14ac:dyDescent="0.2">
      <c r="A3" s="118" t="s">
        <v>31</v>
      </c>
      <c r="B3" s="119">
        <v>97742</v>
      </c>
      <c r="C3" s="120">
        <f>B3/B$10</f>
        <v>0.78822922210932078</v>
      </c>
      <c r="D3" s="119">
        <v>103924</v>
      </c>
      <c r="E3" s="120">
        <f>D3/D$10</f>
        <v>0.8181703668713588</v>
      </c>
      <c r="F3" s="119">
        <v>106398</v>
      </c>
      <c r="G3" s="120">
        <f>F3/F$10</f>
        <v>0.83421277529931082</v>
      </c>
      <c r="H3" s="119">
        <v>109067</v>
      </c>
      <c r="I3" s="120">
        <f>H3/H$10</f>
        <v>0.83692324219799108</v>
      </c>
      <c r="J3" s="119">
        <v>108843</v>
      </c>
      <c r="K3" s="120">
        <f>J3/J$10</f>
        <v>0.83649456647043452</v>
      </c>
      <c r="L3" s="119">
        <v>111908</v>
      </c>
      <c r="M3" s="120">
        <f>L3/L$10</f>
        <v>0.83794205958772305</v>
      </c>
      <c r="N3" s="119">
        <v>112264</v>
      </c>
      <c r="O3" s="120">
        <f t="shared" ref="O3:O9" si="0">N3/N$10</f>
        <v>0.83760977101970469</v>
      </c>
      <c r="P3" s="119">
        <v>113422</v>
      </c>
      <c r="Q3" s="120">
        <f>P3/P$10</f>
        <v>0.85105648598355244</v>
      </c>
      <c r="R3" s="119">
        <v>113329</v>
      </c>
      <c r="S3" s="120">
        <f>R3/R$10</f>
        <v>0.84323427431955833</v>
      </c>
      <c r="T3" s="119">
        <v>109629</v>
      </c>
      <c r="U3" s="120">
        <f>T3/T$10</f>
        <v>0.8168832523620756</v>
      </c>
      <c r="V3" s="119">
        <v>109879</v>
      </c>
      <c r="W3" s="120">
        <f>V3/V$10</f>
        <v>0.82357570624433163</v>
      </c>
      <c r="X3" s="119">
        <v>108077</v>
      </c>
      <c r="Y3" s="120">
        <f>X3/X$10</f>
        <v>0.81426203571159494</v>
      </c>
      <c r="Z3" s="119">
        <v>107487</v>
      </c>
      <c r="AA3" s="120">
        <f>Z3/Z$10</f>
        <v>0.81295285059522904</v>
      </c>
      <c r="AB3" s="119">
        <v>106220</v>
      </c>
      <c r="AC3" s="120">
        <f>AB3/AB$10</f>
        <v>0.80110413901291178</v>
      </c>
      <c r="AD3" s="119">
        <v>105353</v>
      </c>
      <c r="AE3" s="120">
        <f>AD3/AD$10</f>
        <v>0.79451734539969832</v>
      </c>
      <c r="AF3" s="119">
        <v>91404</v>
      </c>
      <c r="AG3" s="120">
        <f>AF3/AF$10</f>
        <v>0.68955007694861037</v>
      </c>
      <c r="AH3" s="119">
        <v>87814</v>
      </c>
      <c r="AI3" s="120">
        <f>AH3/AH$10</f>
        <v>0.66202768312173943</v>
      </c>
      <c r="AJ3" s="119">
        <v>79679</v>
      </c>
      <c r="AK3" s="120">
        <f>AJ3/AJ$10</f>
        <v>0.60166880616174578</v>
      </c>
      <c r="AL3" s="119">
        <v>77401</v>
      </c>
      <c r="AM3" s="120">
        <f>AL3/AL$10</f>
        <v>0.58534685512474383</v>
      </c>
    </row>
    <row r="4" spans="1:40" s="129" customFormat="1" ht="12.75" x14ac:dyDescent="0.2">
      <c r="A4" s="121" t="s">
        <v>32</v>
      </c>
      <c r="B4" s="122">
        <v>645</v>
      </c>
      <c r="C4" s="123">
        <f t="shared" ref="C4:C9" si="1">B4/B$10</f>
        <v>5.2015290075966515E-3</v>
      </c>
      <c r="D4" s="122">
        <v>749</v>
      </c>
      <c r="E4" s="123">
        <f t="shared" ref="E4:E9" si="2">D4/D$10</f>
        <v>5.8967091796567469E-3</v>
      </c>
      <c r="F4" s="124">
        <v>957</v>
      </c>
      <c r="G4" s="123">
        <f t="shared" ref="G4:G9" si="3">F4/F$10</f>
        <v>7.5033518107618605E-3</v>
      </c>
      <c r="H4" s="124">
        <v>2256</v>
      </c>
      <c r="I4" s="123">
        <f t="shared" ref="I4:I9" si="4">H4/H$10</f>
        <v>1.7311366723194624E-2</v>
      </c>
      <c r="J4" s="124">
        <v>1750</v>
      </c>
      <c r="K4" s="123">
        <f t="shared" ref="K4:K9" si="5">J4/J$10</f>
        <v>1.344933060760233E-2</v>
      </c>
      <c r="L4" s="124">
        <v>1217</v>
      </c>
      <c r="M4" s="123">
        <f t="shared" ref="M4:M9" si="6">L4/L$10</f>
        <v>9.1126236419045905E-3</v>
      </c>
      <c r="N4" s="124">
        <v>1046</v>
      </c>
      <c r="O4" s="123">
        <f t="shared" si="0"/>
        <v>7.8042811630318811E-3</v>
      </c>
      <c r="P4" s="124">
        <v>975</v>
      </c>
      <c r="Q4" s="123">
        <f t="shared" ref="Q4:Q9" si="7">P4/P$10</f>
        <v>7.3158652980370971E-3</v>
      </c>
      <c r="R4" s="124">
        <v>721</v>
      </c>
      <c r="S4" s="123">
        <f t="shared" ref="S4:S9" si="8">R4/R$10</f>
        <v>5.364663164630426E-3</v>
      </c>
      <c r="T4" s="124">
        <v>479</v>
      </c>
      <c r="U4" s="123">
        <f t="shared" ref="U4:U9" si="9">T4/T$10</f>
        <v>3.5691931686089831E-3</v>
      </c>
      <c r="V4" s="124">
        <v>375</v>
      </c>
      <c r="W4" s="123">
        <f t="shared" ref="W4:W9" si="10">V4/V$10</f>
        <v>2.8107362629949707E-3</v>
      </c>
      <c r="X4" s="124">
        <v>390</v>
      </c>
      <c r="Y4" s="123">
        <f t="shared" ref="Y4:Y9" si="11">X4/X$10</f>
        <v>2.9382957884427031E-3</v>
      </c>
      <c r="Z4" s="124">
        <v>310</v>
      </c>
      <c r="AA4" s="123">
        <f t="shared" ref="AA4:AA9" si="12">Z4/Z$10</f>
        <v>2.344612685110953E-3</v>
      </c>
      <c r="AB4" s="124">
        <v>246</v>
      </c>
      <c r="AC4" s="123">
        <f>AB4/AB$10</f>
        <v>1.855315554482925E-3</v>
      </c>
      <c r="AD4" s="124">
        <v>256</v>
      </c>
      <c r="AE4" s="123">
        <f>AD4/AD$10</f>
        <v>1.9306184012066365E-3</v>
      </c>
      <c r="AF4" s="124">
        <v>241</v>
      </c>
      <c r="AG4" s="120">
        <f t="shared" ref="AG4:AG9" si="13">AF4/AF$10</f>
        <v>1.8180995202027822E-3</v>
      </c>
      <c r="AH4" s="124">
        <v>181</v>
      </c>
      <c r="AI4" s="120">
        <f t="shared" ref="AI4:AI9" si="14">AH4/AH$10</f>
        <v>1.3645547480474051E-3</v>
      </c>
      <c r="AJ4" s="124">
        <v>160</v>
      </c>
      <c r="AK4" s="120">
        <f t="shared" ref="AK4:AK9" si="15">AJ4/AJ$10</f>
        <v>1.2081854564675678E-3</v>
      </c>
      <c r="AL4" s="124">
        <v>138</v>
      </c>
      <c r="AM4" s="120">
        <f t="shared" ref="AM4:AM9" si="16">AL4/AL$10</f>
        <v>1.0436281961113507E-3</v>
      </c>
    </row>
    <row r="5" spans="1:40" s="129" customFormat="1" ht="12.75" x14ac:dyDescent="0.2">
      <c r="A5" s="121" t="s">
        <v>33</v>
      </c>
      <c r="B5" s="124">
        <v>46519</v>
      </c>
      <c r="C5" s="123">
        <f t="shared" si="1"/>
        <v>0.37514717504556377</v>
      </c>
      <c r="D5" s="124">
        <v>48615</v>
      </c>
      <c r="E5" s="123">
        <f t="shared" si="2"/>
        <v>0.38273500236183278</v>
      </c>
      <c r="F5" s="124">
        <v>49651</v>
      </c>
      <c r="G5" s="123">
        <f t="shared" si="3"/>
        <v>0.3892883184494641</v>
      </c>
      <c r="H5" s="124">
        <v>48711</v>
      </c>
      <c r="I5" s="123">
        <f t="shared" si="4"/>
        <v>0.37378279452727536</v>
      </c>
      <c r="J5" s="124">
        <v>48765</v>
      </c>
      <c r="K5" s="123">
        <f t="shared" si="5"/>
        <v>0.37477520404555864</v>
      </c>
      <c r="L5" s="124" t="s">
        <v>40</v>
      </c>
      <c r="M5" s="123">
        <v>9.5000000000000001E-2</v>
      </c>
      <c r="N5" s="124">
        <v>12672</v>
      </c>
      <c r="O5" s="123">
        <f t="shared" si="0"/>
        <v>9.4546702579292541E-2</v>
      </c>
      <c r="P5" s="124">
        <v>12689</v>
      </c>
      <c r="Q5" s="123">
        <f t="shared" si="7"/>
        <v>9.5211297196710482E-2</v>
      </c>
      <c r="R5" s="124">
        <v>12641</v>
      </c>
      <c r="S5" s="123">
        <f t="shared" si="8"/>
        <v>9.4056459173499612E-2</v>
      </c>
      <c r="T5" s="124">
        <v>12689</v>
      </c>
      <c r="U5" s="123">
        <f t="shared" si="9"/>
        <v>9.4550087925844239E-2</v>
      </c>
      <c r="V5" s="124">
        <v>12622</v>
      </c>
      <c r="W5" s="123">
        <f t="shared" si="10"/>
        <v>9.4605634964060048E-2</v>
      </c>
      <c r="X5" s="124">
        <v>12651</v>
      </c>
      <c r="Y5" s="123">
        <f t="shared" si="11"/>
        <v>9.5313794922022146E-2</v>
      </c>
      <c r="Z5" s="124">
        <v>12672</v>
      </c>
      <c r="AA5" s="123">
        <f t="shared" si="12"/>
        <v>9.5841715953954826E-2</v>
      </c>
      <c r="AB5" s="124">
        <v>12570</v>
      </c>
      <c r="AC5" s="123">
        <f t="shared" ref="AC5:AC9" si="17">AB5/AB$10</f>
        <v>9.4802099674188484E-2</v>
      </c>
      <c r="AD5" s="124">
        <v>12608</v>
      </c>
      <c r="AE5" s="123">
        <f t="shared" ref="AE5:AE9" si="18">AD5/AD$10</f>
        <v>9.5082956259426851E-2</v>
      </c>
      <c r="AF5" s="124">
        <v>10557</v>
      </c>
      <c r="AG5" s="120">
        <f t="shared" si="13"/>
        <v>7.9641811762575815E-2</v>
      </c>
      <c r="AH5" s="124">
        <v>10557</v>
      </c>
      <c r="AI5" s="120">
        <f t="shared" si="14"/>
        <v>7.9588975000753903E-2</v>
      </c>
      <c r="AJ5" s="124">
        <v>10500</v>
      </c>
      <c r="AK5" s="120">
        <f t="shared" si="15"/>
        <v>7.928717058068413E-2</v>
      </c>
      <c r="AL5" s="124">
        <v>10465</v>
      </c>
      <c r="AM5" s="120">
        <f t="shared" si="16"/>
        <v>7.9141804871777424E-2</v>
      </c>
    </row>
    <row r="6" spans="1:40" s="129" customFormat="1" ht="12.75" x14ac:dyDescent="0.2">
      <c r="A6" s="121" t="s">
        <v>34</v>
      </c>
      <c r="B6" s="124">
        <v>27936</v>
      </c>
      <c r="C6" s="123">
        <f t="shared" si="1"/>
        <v>0.22528668892437217</v>
      </c>
      <c r="D6" s="122">
        <v>28174</v>
      </c>
      <c r="E6" s="123">
        <f t="shared" si="2"/>
        <v>0.22180758935600692</v>
      </c>
      <c r="F6" s="124">
        <v>29289</v>
      </c>
      <c r="G6" s="123">
        <f t="shared" si="3"/>
        <v>0.22964019977576189</v>
      </c>
      <c r="H6" s="124">
        <v>31814</v>
      </c>
      <c r="I6" s="123">
        <f t="shared" si="4"/>
        <v>0.24412403410093694</v>
      </c>
      <c r="J6" s="124">
        <v>33401</v>
      </c>
      <c r="K6" s="123">
        <f t="shared" si="5"/>
        <v>0.25669776664258598</v>
      </c>
      <c r="L6" s="124">
        <v>34078</v>
      </c>
      <c r="M6" s="123">
        <f t="shared" si="6"/>
        <v>0.25516843752573926</v>
      </c>
      <c r="N6" s="124">
        <v>34421</v>
      </c>
      <c r="O6" s="123">
        <f t="shared" si="0"/>
        <v>0.25681755440986653</v>
      </c>
      <c r="P6" s="124">
        <v>34216</v>
      </c>
      <c r="Q6" s="123">
        <f t="shared" si="7"/>
        <v>0.25673809952578186</v>
      </c>
      <c r="R6" s="124">
        <v>34328</v>
      </c>
      <c r="S6" s="123">
        <f t="shared" si="8"/>
        <v>0.25542046756648162</v>
      </c>
      <c r="T6" s="124">
        <v>34456</v>
      </c>
      <c r="U6" s="123">
        <f t="shared" si="9"/>
        <v>0.25674346517242408</v>
      </c>
      <c r="V6" s="124">
        <v>34453</v>
      </c>
      <c r="W6" s="123">
        <f t="shared" si="10"/>
        <v>0.25823545725057528</v>
      </c>
      <c r="X6" s="124">
        <v>33228</v>
      </c>
      <c r="Y6" s="123">
        <f t="shared" si="11"/>
        <v>0.25034280117531832</v>
      </c>
      <c r="Z6" s="124">
        <v>42908</v>
      </c>
      <c r="AA6" s="123">
        <f t="shared" si="12"/>
        <v>0.32452464868626058</v>
      </c>
      <c r="AB6" s="124">
        <v>42981</v>
      </c>
      <c r="AC6" s="123">
        <f t="shared" si="17"/>
        <v>0.32415982864727888</v>
      </c>
      <c r="AD6" s="124">
        <v>42835</v>
      </c>
      <c r="AE6" s="123">
        <f t="shared" si="18"/>
        <v>0.32303921568627453</v>
      </c>
      <c r="AF6" s="124">
        <v>43544</v>
      </c>
      <c r="AG6" s="120">
        <f t="shared" si="13"/>
        <v>0.32849512658800811</v>
      </c>
      <c r="AH6" s="124">
        <v>35274</v>
      </c>
      <c r="AI6" s="120">
        <f t="shared" si="14"/>
        <v>0.26592985736256447</v>
      </c>
      <c r="AJ6" s="124">
        <v>38988</v>
      </c>
      <c r="AK6" s="120">
        <f t="shared" si="15"/>
        <v>0.2944045911047346</v>
      </c>
      <c r="AL6" s="124">
        <v>38957</v>
      </c>
      <c r="AM6" s="120">
        <f t="shared" si="16"/>
        <v>0.2946132147529702</v>
      </c>
    </row>
    <row r="7" spans="1:40" s="129" customFormat="1" ht="25.5" x14ac:dyDescent="0.2">
      <c r="A7" s="125" t="s">
        <v>35</v>
      </c>
      <c r="B7" s="124">
        <v>22642</v>
      </c>
      <c r="C7" s="123">
        <f t="shared" si="1"/>
        <v>0.1825938291317882</v>
      </c>
      <c r="D7" s="124">
        <v>26386</v>
      </c>
      <c r="E7" s="123">
        <f t="shared" si="2"/>
        <v>0.20773106597386237</v>
      </c>
      <c r="F7" s="124">
        <v>26501</v>
      </c>
      <c r="G7" s="123">
        <f t="shared" si="3"/>
        <v>0.20778090526332296</v>
      </c>
      <c r="H7" s="124">
        <v>26286</v>
      </c>
      <c r="I7" s="123">
        <f t="shared" si="4"/>
        <v>0.20170504684658416</v>
      </c>
      <c r="J7" s="124">
        <v>24927</v>
      </c>
      <c r="K7" s="123">
        <f t="shared" si="5"/>
        <v>0.19157226517468759</v>
      </c>
      <c r="L7" s="124">
        <v>63926</v>
      </c>
      <c r="M7" s="123">
        <f t="shared" si="6"/>
        <v>0.47866358170287004</v>
      </c>
      <c r="N7" s="124">
        <v>64125</v>
      </c>
      <c r="O7" s="123">
        <f t="shared" si="0"/>
        <v>0.47844123286751372</v>
      </c>
      <c r="P7" s="124">
        <f>P3-(P4+P5+P6)</f>
        <v>65542</v>
      </c>
      <c r="Q7" s="123">
        <f t="shared" si="7"/>
        <v>0.49179122396302299</v>
      </c>
      <c r="R7" s="124">
        <f>R3-(R4+R5+R6)</f>
        <v>65639</v>
      </c>
      <c r="S7" s="123">
        <f t="shared" si="8"/>
        <v>0.48839268441494665</v>
      </c>
      <c r="T7" s="124">
        <f>T3-(T4+T5+T6)</f>
        <v>62005</v>
      </c>
      <c r="U7" s="123">
        <f t="shared" si="9"/>
        <v>0.46202050609519835</v>
      </c>
      <c r="V7" s="124">
        <f>V3-(V4+V5+V6)</f>
        <v>62429</v>
      </c>
      <c r="W7" s="123">
        <f t="shared" si="10"/>
        <v>0.46792387776670141</v>
      </c>
      <c r="X7" s="124">
        <f>X3-(X4+X5+X6)</f>
        <v>61808</v>
      </c>
      <c r="Y7" s="123">
        <f t="shared" si="11"/>
        <v>0.46566714382581181</v>
      </c>
      <c r="Z7" s="124">
        <f>Z3-(Z4+Z5+Z6)</f>
        <v>51597</v>
      </c>
      <c r="AA7" s="123">
        <f t="shared" si="12"/>
        <v>0.39024187326990273</v>
      </c>
      <c r="AB7" s="124">
        <f>AB3-(AB4+AB5+AB6)</f>
        <v>50423</v>
      </c>
      <c r="AC7" s="123">
        <f t="shared" si="17"/>
        <v>0.38028689513696151</v>
      </c>
      <c r="AD7" s="124">
        <v>49654</v>
      </c>
      <c r="AE7" s="123">
        <f t="shared" si="18"/>
        <v>0.37446455505279036</v>
      </c>
      <c r="AF7" s="124">
        <v>37062</v>
      </c>
      <c r="AG7" s="120">
        <f t="shared" si="13"/>
        <v>0.27959503907782374</v>
      </c>
      <c r="AH7" s="124">
        <v>41802</v>
      </c>
      <c r="AI7" s="120">
        <f t="shared" si="14"/>
        <v>0.31514429601037364</v>
      </c>
      <c r="AJ7" s="124">
        <v>30031</v>
      </c>
      <c r="AK7" s="120">
        <f t="shared" si="15"/>
        <v>0.22676885901985955</v>
      </c>
      <c r="AL7" s="124">
        <v>27481</v>
      </c>
      <c r="AM7" s="120">
        <f t="shared" si="16"/>
        <v>0.20782569896620309</v>
      </c>
    </row>
    <row r="8" spans="1:40" s="129" customFormat="1" ht="12.75" x14ac:dyDescent="0.2">
      <c r="A8" s="118" t="s">
        <v>46</v>
      </c>
      <c r="B8" s="119">
        <v>25870</v>
      </c>
      <c r="C8" s="120">
        <f t="shared" si="1"/>
        <v>0.20862566732794632</v>
      </c>
      <c r="D8" s="119">
        <v>21838</v>
      </c>
      <c r="E8" s="120">
        <f t="shared" si="2"/>
        <v>0.17192568099511887</v>
      </c>
      <c r="F8" s="119">
        <v>19538</v>
      </c>
      <c r="G8" s="120">
        <f t="shared" si="3"/>
        <v>0.15318755243329701</v>
      </c>
      <c r="H8" s="119">
        <v>19318</v>
      </c>
      <c r="I8" s="120">
        <f t="shared" si="4"/>
        <v>0.14823625104551139</v>
      </c>
      <c r="J8" s="119">
        <v>19325</v>
      </c>
      <c r="K8" s="120">
        <f t="shared" si="5"/>
        <v>0.14851903656680859</v>
      </c>
      <c r="L8" s="119">
        <v>19782</v>
      </c>
      <c r="M8" s="120">
        <f t="shared" si="6"/>
        <v>0.14812318889413034</v>
      </c>
      <c r="N8" s="119">
        <v>19799</v>
      </c>
      <c r="O8" s="120">
        <f t="shared" si="0"/>
        <v>0.14772176170828702</v>
      </c>
      <c r="P8" s="119">
        <v>18139</v>
      </c>
      <c r="Q8" s="120">
        <f t="shared" si="7"/>
        <v>0.13610510834984094</v>
      </c>
      <c r="R8" s="119">
        <v>19629</v>
      </c>
      <c r="S8" s="120">
        <f t="shared" si="8"/>
        <v>0.14605128052500782</v>
      </c>
      <c r="T8" s="119">
        <v>23381</v>
      </c>
      <c r="U8" s="120">
        <f t="shared" si="9"/>
        <v>0.17421984441596375</v>
      </c>
      <c r="V8" s="119">
        <v>22410</v>
      </c>
      <c r="W8" s="120">
        <f t="shared" si="10"/>
        <v>0.16796959907657943</v>
      </c>
      <c r="X8" s="119">
        <v>23657</v>
      </c>
      <c r="Y8" s="120">
        <f t="shared" si="11"/>
        <v>0.17823400889022828</v>
      </c>
      <c r="Z8" s="119">
        <v>23785</v>
      </c>
      <c r="AA8" s="120">
        <f t="shared" si="12"/>
        <v>0.17989229908181942</v>
      </c>
      <c r="AB8" s="119">
        <v>25517</v>
      </c>
      <c r="AC8" s="120">
        <f t="shared" si="17"/>
        <v>0.1924475081452878</v>
      </c>
      <c r="AD8" s="119">
        <v>26399</v>
      </c>
      <c r="AE8" s="120">
        <f t="shared" si="18"/>
        <v>0.19908748114630467</v>
      </c>
      <c r="AF8" s="119">
        <v>40369</v>
      </c>
      <c r="AG8" s="120">
        <f t="shared" si="13"/>
        <v>0.30454298560608345</v>
      </c>
      <c r="AH8" s="119">
        <v>44185</v>
      </c>
      <c r="AI8" s="120">
        <f t="shared" si="14"/>
        <v>0.33310967703024635</v>
      </c>
      <c r="AJ8" s="119">
        <v>52323</v>
      </c>
      <c r="AK8" s="120">
        <f t="shared" si="15"/>
        <v>0.39509929774220343</v>
      </c>
      <c r="AL8" s="119">
        <v>54478</v>
      </c>
      <c r="AM8" s="120">
        <f t="shared" si="16"/>
        <v>0.4119911367228562</v>
      </c>
    </row>
    <row r="9" spans="1:40" s="129" customFormat="1" ht="12.75" x14ac:dyDescent="0.2">
      <c r="A9" s="118" t="s">
        <v>38</v>
      </c>
      <c r="B9" s="126">
        <v>390</v>
      </c>
      <c r="C9" s="120">
        <f t="shared" si="1"/>
        <v>3.145110562732859E-3</v>
      </c>
      <c r="D9" s="119">
        <v>1258</v>
      </c>
      <c r="E9" s="120">
        <f t="shared" si="2"/>
        <v>9.9039521335222806E-3</v>
      </c>
      <c r="F9" s="119">
        <v>1607</v>
      </c>
      <c r="G9" s="120">
        <f t="shared" si="3"/>
        <v>1.2599672267392174E-2</v>
      </c>
      <c r="H9" s="119">
        <v>1934</v>
      </c>
      <c r="I9" s="120">
        <f t="shared" si="4"/>
        <v>1.4840506756497517E-2</v>
      </c>
      <c r="J9" s="119">
        <v>1950</v>
      </c>
      <c r="K9" s="120">
        <f t="shared" si="5"/>
        <v>1.4986396962756882E-2</v>
      </c>
      <c r="L9" s="119">
        <v>1861</v>
      </c>
      <c r="M9" s="120">
        <f t="shared" si="6"/>
        <v>1.3934751518146625E-2</v>
      </c>
      <c r="N9" s="119">
        <v>1966</v>
      </c>
      <c r="O9" s="120">
        <f t="shared" si="0"/>
        <v>1.4668467272008297E-2</v>
      </c>
      <c r="P9" s="119">
        <v>1711</v>
      </c>
      <c r="Q9" s="120">
        <f t="shared" si="7"/>
        <v>1.2838405666606639E-2</v>
      </c>
      <c r="R9" s="119">
        <v>1440</v>
      </c>
      <c r="S9" s="120">
        <f t="shared" si="8"/>
        <v>1.0714445155433861E-2</v>
      </c>
      <c r="T9" s="119">
        <v>1194</v>
      </c>
      <c r="U9" s="120">
        <f t="shared" si="9"/>
        <v>8.8969032219605969E-3</v>
      </c>
      <c r="V9" s="119">
        <v>1128</v>
      </c>
      <c r="W9" s="120">
        <f t="shared" si="10"/>
        <v>8.4546946790888724E-3</v>
      </c>
      <c r="X9" s="119">
        <v>996</v>
      </c>
      <c r="Y9" s="120">
        <f t="shared" si="11"/>
        <v>7.5039553981767499E-3</v>
      </c>
      <c r="Z9" s="119">
        <v>946</v>
      </c>
      <c r="AA9" s="120">
        <f t="shared" si="12"/>
        <v>7.1548503229514893E-3</v>
      </c>
      <c r="AB9" s="119">
        <v>855</v>
      </c>
      <c r="AC9" s="120">
        <f t="shared" si="17"/>
        <v>6.4483528418004107E-3</v>
      </c>
      <c r="AD9" s="119">
        <v>848</v>
      </c>
      <c r="AE9" s="120">
        <f t="shared" si="18"/>
        <v>6.3951734539969838E-3</v>
      </c>
      <c r="AF9" s="119">
        <v>783</v>
      </c>
      <c r="AG9" s="120">
        <f t="shared" si="13"/>
        <v>5.906937445306135E-3</v>
      </c>
      <c r="AH9" s="119">
        <v>645</v>
      </c>
      <c r="AI9" s="120">
        <f t="shared" si="14"/>
        <v>4.8626398480142337E-3</v>
      </c>
      <c r="AJ9" s="119">
        <v>428</v>
      </c>
      <c r="AK9" s="120">
        <f t="shared" si="15"/>
        <v>3.2318960960507439E-3</v>
      </c>
      <c r="AL9" s="119">
        <v>352</v>
      </c>
      <c r="AM9" s="120">
        <f t="shared" si="16"/>
        <v>2.6620081523999668E-3</v>
      </c>
    </row>
    <row r="10" spans="1:40" s="129" customFormat="1" ht="12.75" x14ac:dyDescent="0.2">
      <c r="A10" s="126" t="s">
        <v>36</v>
      </c>
      <c r="B10" s="119">
        <v>124002</v>
      </c>
      <c r="C10" s="127"/>
      <c r="D10" s="119">
        <v>127020</v>
      </c>
      <c r="E10" s="128"/>
      <c r="F10" s="119">
        <f>F8+F3+F9</f>
        <v>127543</v>
      </c>
      <c r="G10" s="120"/>
      <c r="H10" s="119">
        <f>H8+H3+H9</f>
        <v>130319</v>
      </c>
      <c r="I10" s="120"/>
      <c r="J10" s="119">
        <f>J8+J3+J9</f>
        <v>130118</v>
      </c>
      <c r="K10" s="120"/>
      <c r="L10" s="119">
        <f>L8+L3+L9</f>
        <v>133551</v>
      </c>
      <c r="M10" s="120"/>
      <c r="N10" s="119">
        <f>N8+N3+N9</f>
        <v>134029</v>
      </c>
      <c r="O10" s="120"/>
      <c r="P10" s="119">
        <f>P8+P3+P9</f>
        <v>133272</v>
      </c>
      <c r="Q10" s="120"/>
      <c r="R10" s="119">
        <f>R8+R3+R9</f>
        <v>134398</v>
      </c>
      <c r="S10" s="120"/>
      <c r="T10" s="119">
        <f>T8+T3+T9</f>
        <v>134204</v>
      </c>
      <c r="U10" s="120"/>
      <c r="V10" s="119">
        <f>V8+V3+V9</f>
        <v>133417</v>
      </c>
      <c r="W10" s="120"/>
      <c r="X10" s="119">
        <f>X8+X3+X9</f>
        <v>132730</v>
      </c>
      <c r="Y10" s="120"/>
      <c r="Z10" s="119">
        <f>Z8+Z3+Z9</f>
        <v>132218</v>
      </c>
      <c r="AA10" s="120"/>
      <c r="AB10" s="119">
        <f>AB8+AB3+AB9</f>
        <v>132592</v>
      </c>
      <c r="AC10" s="120"/>
      <c r="AD10" s="119">
        <f>AD8+AD3+AD9</f>
        <v>132600</v>
      </c>
      <c r="AE10" s="120"/>
      <c r="AF10" s="119">
        <f>AF8+AF3+AF9</f>
        <v>132556</v>
      </c>
      <c r="AG10" s="120"/>
      <c r="AH10" s="119">
        <f>AH8+AH3+AH9</f>
        <v>132644</v>
      </c>
      <c r="AI10" s="120"/>
      <c r="AJ10" s="119">
        <f>AJ8+AJ3+AJ9</f>
        <v>132430</v>
      </c>
      <c r="AK10" s="120"/>
      <c r="AL10" s="119">
        <f>AL8+AL3+AL9</f>
        <v>132231</v>
      </c>
      <c r="AM10" s="120"/>
    </row>
    <row r="11" spans="1:40" ht="18.75" x14ac:dyDescent="0.25">
      <c r="C11" s="4"/>
      <c r="D11" s="26"/>
      <c r="F11" s="26"/>
      <c r="L11" s="116"/>
    </row>
    <row r="12" spans="1:40" x14ac:dyDescent="0.25">
      <c r="A12" t="s">
        <v>44</v>
      </c>
      <c r="C12" s="4"/>
      <c r="D12" s="26"/>
      <c r="F12" s="26"/>
      <c r="G12" s="26"/>
      <c r="AF12" s="26"/>
      <c r="AH12" s="26"/>
    </row>
    <row r="13" spans="1:40" x14ac:dyDescent="0.25">
      <c r="A13" t="s">
        <v>43</v>
      </c>
      <c r="C13" s="4"/>
      <c r="AF13" s="26"/>
      <c r="AI13" s="26"/>
      <c r="AN13" s="26"/>
    </row>
  </sheetData>
  <mergeCells count="19">
    <mergeCell ref="V2:W2"/>
    <mergeCell ref="T2:U2"/>
    <mergeCell ref="R2:S2"/>
    <mergeCell ref="P2:Q2"/>
    <mergeCell ref="L2:M2"/>
    <mergeCell ref="N2:O2"/>
    <mergeCell ref="B2:C2"/>
    <mergeCell ref="D2:E2"/>
    <mergeCell ref="F2:G2"/>
    <mergeCell ref="H2:I2"/>
    <mergeCell ref="J2:K2"/>
    <mergeCell ref="AB2:AC2"/>
    <mergeCell ref="Z2:AA2"/>
    <mergeCell ref="AL2:AM2"/>
    <mergeCell ref="X2:Y2"/>
    <mergeCell ref="AJ2:AK2"/>
    <mergeCell ref="AH2:AI2"/>
    <mergeCell ref="AF2:AG2"/>
    <mergeCell ref="AD2:A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showGridLines="0" topLeftCell="E1" workbookViewId="0">
      <pane ySplit="1" topLeftCell="A147" activePane="bottomLeft" state="frozen"/>
      <selection pane="bottomLeft" activeCell="K163" sqref="K163:K169"/>
    </sheetView>
  </sheetViews>
  <sheetFormatPr baseColWidth="10" defaultRowHeight="15" x14ac:dyDescent="0.25"/>
  <cols>
    <col min="1" max="1" width="50.85546875" bestFit="1" customWidth="1"/>
    <col min="2" max="2" width="23.7109375" customWidth="1"/>
    <col min="3" max="3" width="12.85546875" customWidth="1"/>
    <col min="4" max="4" width="14.85546875" style="4" customWidth="1"/>
    <col min="5" max="5" width="13.28515625" style="4" customWidth="1"/>
    <col min="6" max="6" width="23.7109375" customWidth="1"/>
    <col min="7" max="7" width="21.42578125" customWidth="1"/>
    <col min="8" max="8" width="16.42578125" customWidth="1"/>
    <col min="9" max="9" width="17.7109375" customWidth="1"/>
    <col min="10" max="10" width="27.140625" customWidth="1"/>
    <col min="11" max="11" width="19.7109375" customWidth="1"/>
    <col min="12" max="12" width="18.140625" customWidth="1"/>
    <col min="13" max="13" width="6" customWidth="1"/>
    <col min="14" max="14" width="28.140625" customWidth="1"/>
    <col min="15" max="15" width="16.28515625" customWidth="1"/>
    <col min="16" max="16" width="16.42578125" customWidth="1"/>
  </cols>
  <sheetData>
    <row r="1" spans="1:13" ht="57" customHeight="1" x14ac:dyDescent="0.25">
      <c r="A1" s="10" t="s">
        <v>6</v>
      </c>
      <c r="B1" s="10" t="s">
        <v>8</v>
      </c>
      <c r="C1" s="10" t="s">
        <v>10</v>
      </c>
      <c r="D1" s="10" t="s">
        <v>11</v>
      </c>
      <c r="E1" s="11" t="s">
        <v>0</v>
      </c>
      <c r="F1" s="11" t="s">
        <v>1</v>
      </c>
      <c r="G1" s="11" t="s">
        <v>2</v>
      </c>
      <c r="H1" s="11" t="s">
        <v>3</v>
      </c>
      <c r="I1" s="12" t="s">
        <v>17</v>
      </c>
      <c r="J1" s="11" t="s">
        <v>4</v>
      </c>
      <c r="K1" s="11" t="s">
        <v>5</v>
      </c>
      <c r="L1" s="11" t="s">
        <v>23</v>
      </c>
      <c r="M1" s="1"/>
    </row>
    <row r="2" spans="1:13" ht="18.75" x14ac:dyDescent="0.25">
      <c r="A2" s="5">
        <v>43894</v>
      </c>
      <c r="B2" s="7"/>
      <c r="C2" s="7"/>
      <c r="D2" s="7"/>
      <c r="E2" s="8"/>
      <c r="F2" s="8"/>
      <c r="G2" s="8"/>
      <c r="H2" s="8"/>
      <c r="I2" s="8"/>
      <c r="J2" s="8"/>
      <c r="K2" s="9"/>
      <c r="L2" s="9"/>
    </row>
    <row r="3" spans="1:13" x14ac:dyDescent="0.25">
      <c r="A3" s="2" t="s">
        <v>18</v>
      </c>
      <c r="B3" s="29">
        <v>3</v>
      </c>
      <c r="C3" s="29">
        <v>1</v>
      </c>
      <c r="D3" s="29">
        <v>2</v>
      </c>
      <c r="E3" s="29">
        <v>116</v>
      </c>
      <c r="F3" s="29">
        <v>11</v>
      </c>
      <c r="G3" s="29">
        <v>0</v>
      </c>
      <c r="H3" s="29">
        <v>64</v>
      </c>
      <c r="I3" s="29"/>
      <c r="J3" s="29">
        <v>1</v>
      </c>
      <c r="K3" s="30">
        <f>SUM(B3:J3)</f>
        <v>198</v>
      </c>
      <c r="L3" s="3"/>
    </row>
    <row r="4" spans="1:13" x14ac:dyDescent="0.25">
      <c r="A4" s="2" t="s">
        <v>7</v>
      </c>
      <c r="B4" s="29"/>
      <c r="C4" s="29"/>
      <c r="D4" s="29"/>
      <c r="E4" s="29">
        <v>0</v>
      </c>
      <c r="F4" s="29"/>
      <c r="G4" s="29"/>
      <c r="H4" s="29">
        <v>0</v>
      </c>
      <c r="I4" s="29"/>
      <c r="J4" s="29"/>
      <c r="K4" s="30">
        <f>SUM(B4:J4)</f>
        <v>0</v>
      </c>
      <c r="L4" s="3"/>
    </row>
    <row r="5" spans="1:13" x14ac:dyDescent="0.25">
      <c r="A5" s="2" t="s">
        <v>9</v>
      </c>
      <c r="B5" s="29"/>
      <c r="C5" s="29"/>
      <c r="D5" s="29"/>
      <c r="E5" s="29" t="s">
        <v>13</v>
      </c>
      <c r="F5" s="29"/>
      <c r="G5" s="29"/>
      <c r="H5" s="29" t="s">
        <v>12</v>
      </c>
      <c r="I5" s="29"/>
      <c r="J5" s="29"/>
      <c r="K5" s="30">
        <f>SUM(B5:J5)</f>
        <v>0</v>
      </c>
      <c r="L5" s="3"/>
    </row>
    <row r="6" spans="1:13" ht="18.75" x14ac:dyDescent="0.25">
      <c r="A6" s="5">
        <v>43896</v>
      </c>
      <c r="B6" s="31"/>
      <c r="C6" s="31"/>
      <c r="D6" s="31"/>
      <c r="E6" s="31"/>
      <c r="F6" s="31"/>
      <c r="G6" s="31"/>
      <c r="H6" s="31"/>
      <c r="I6" s="31"/>
      <c r="J6" s="31"/>
      <c r="K6" s="32"/>
      <c r="L6" s="6"/>
    </row>
    <row r="7" spans="1:13" x14ac:dyDescent="0.25">
      <c r="A7" s="2" t="s">
        <v>18</v>
      </c>
      <c r="B7" s="29">
        <v>3</v>
      </c>
      <c r="C7" s="33">
        <v>0</v>
      </c>
      <c r="D7" s="29">
        <v>4</v>
      </c>
      <c r="E7" s="29">
        <v>85</v>
      </c>
      <c r="F7" s="29">
        <v>14</v>
      </c>
      <c r="G7" s="29">
        <v>1</v>
      </c>
      <c r="H7" s="29">
        <v>10</v>
      </c>
      <c r="I7" s="29">
        <v>4</v>
      </c>
      <c r="J7" s="29">
        <v>1</v>
      </c>
      <c r="K7" s="30">
        <f>SUM(B7:J7)</f>
        <v>122</v>
      </c>
      <c r="L7" s="3"/>
    </row>
    <row r="8" spans="1:13" x14ac:dyDescent="0.25">
      <c r="A8" s="2" t="s">
        <v>7</v>
      </c>
      <c r="B8" s="29"/>
      <c r="C8" s="29"/>
      <c r="D8" s="29"/>
      <c r="E8" s="29">
        <v>0</v>
      </c>
      <c r="F8" s="29">
        <v>0</v>
      </c>
      <c r="G8" s="29"/>
      <c r="H8" s="29"/>
      <c r="I8" s="29"/>
      <c r="J8" s="29"/>
      <c r="K8" s="30">
        <f>SUM(B8:J8)</f>
        <v>0</v>
      </c>
      <c r="L8" s="3"/>
    </row>
    <row r="9" spans="1:13" x14ac:dyDescent="0.25">
      <c r="A9" s="2" t="s">
        <v>9</v>
      </c>
      <c r="B9" s="29"/>
      <c r="C9" s="29"/>
      <c r="D9" s="29"/>
      <c r="E9" s="29" t="s">
        <v>14</v>
      </c>
      <c r="F9" s="29"/>
      <c r="G9" s="29" t="s">
        <v>15</v>
      </c>
      <c r="H9" s="29" t="s">
        <v>16</v>
      </c>
      <c r="I9" s="29"/>
      <c r="J9" s="29"/>
      <c r="K9" s="30">
        <f>SUM(B9:J9)</f>
        <v>0</v>
      </c>
      <c r="L9" s="3"/>
    </row>
    <row r="10" spans="1:13" ht="18.75" x14ac:dyDescent="0.25">
      <c r="A10" s="5">
        <v>43900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6"/>
    </row>
    <row r="11" spans="1:13" x14ac:dyDescent="0.25">
      <c r="A11" s="2" t="s">
        <v>18</v>
      </c>
      <c r="B11" s="29">
        <v>4</v>
      </c>
      <c r="C11" s="29">
        <v>0</v>
      </c>
      <c r="D11" s="29">
        <v>3</v>
      </c>
      <c r="E11" s="29">
        <v>69</v>
      </c>
      <c r="F11" s="29">
        <v>11</v>
      </c>
      <c r="G11" s="29">
        <v>0</v>
      </c>
      <c r="H11" s="29">
        <v>3</v>
      </c>
      <c r="I11" s="29">
        <v>4</v>
      </c>
      <c r="J11" s="29"/>
      <c r="K11" s="30">
        <f>SUM(B11:J11)</f>
        <v>94</v>
      </c>
      <c r="L11" s="3"/>
    </row>
    <row r="12" spans="1:13" x14ac:dyDescent="0.25">
      <c r="A12" s="2" t="s">
        <v>22</v>
      </c>
      <c r="B12" s="29"/>
      <c r="C12" s="29"/>
      <c r="D12" s="29"/>
      <c r="E12" s="29">
        <v>150</v>
      </c>
      <c r="F12" s="29"/>
      <c r="G12" s="29"/>
      <c r="H12" s="29"/>
      <c r="I12" s="29">
        <v>1</v>
      </c>
      <c r="J12" s="29"/>
      <c r="K12" s="30">
        <v>151</v>
      </c>
      <c r="L12" s="3"/>
    </row>
    <row r="13" spans="1:13" x14ac:dyDescent="0.25">
      <c r="A13" s="2" t="s">
        <v>7</v>
      </c>
      <c r="B13" s="29"/>
      <c r="C13" s="29"/>
      <c r="D13" s="29"/>
      <c r="E13" s="29">
        <v>0</v>
      </c>
      <c r="F13" s="29"/>
      <c r="G13" s="29"/>
      <c r="H13" s="29"/>
      <c r="I13" s="29">
        <v>0</v>
      </c>
      <c r="J13" s="29"/>
      <c r="K13" s="30">
        <f>SUM(B13:J13)</f>
        <v>0</v>
      </c>
      <c r="L13" s="3" t="s">
        <v>24</v>
      </c>
    </row>
    <row r="14" spans="1:13" x14ac:dyDescent="0.25">
      <c r="A14" s="2" t="s">
        <v>9</v>
      </c>
      <c r="B14" s="29"/>
      <c r="C14" s="29"/>
      <c r="D14" s="29" t="s">
        <v>19</v>
      </c>
      <c r="E14" s="29" t="s">
        <v>20</v>
      </c>
      <c r="F14" s="29"/>
      <c r="G14" s="29"/>
      <c r="H14" s="29"/>
      <c r="I14" s="29" t="s">
        <v>21</v>
      </c>
      <c r="J14" s="29"/>
      <c r="K14" s="30">
        <v>152</v>
      </c>
      <c r="L14" s="3"/>
    </row>
    <row r="15" spans="1:13" ht="18.75" x14ac:dyDescent="0.25">
      <c r="A15" s="5">
        <v>43903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6"/>
    </row>
    <row r="16" spans="1:13" x14ac:dyDescent="0.25">
      <c r="A16" s="2" t="s">
        <v>18</v>
      </c>
      <c r="B16" s="29">
        <v>9</v>
      </c>
      <c r="C16" s="29">
        <v>15</v>
      </c>
      <c r="D16" s="29">
        <v>2</v>
      </c>
      <c r="E16" s="29">
        <v>122</v>
      </c>
      <c r="F16" s="29">
        <v>18</v>
      </c>
      <c r="G16" s="29">
        <v>8</v>
      </c>
      <c r="H16" s="29">
        <v>3</v>
      </c>
      <c r="I16" s="29">
        <v>3</v>
      </c>
      <c r="J16" s="29"/>
      <c r="K16" s="30">
        <f>SUM(B16:J16)</f>
        <v>180</v>
      </c>
      <c r="L16" s="3"/>
    </row>
    <row r="17" spans="1:12" x14ac:dyDescent="0.25">
      <c r="A17" s="2" t="s">
        <v>22</v>
      </c>
      <c r="B17" s="29">
        <v>5</v>
      </c>
      <c r="C17" s="29" t="s">
        <v>25</v>
      </c>
      <c r="D17" s="29">
        <v>1</v>
      </c>
      <c r="E17" s="29">
        <v>397</v>
      </c>
      <c r="F17" s="29"/>
      <c r="G17" s="29">
        <v>2</v>
      </c>
      <c r="H17" s="29">
        <v>99</v>
      </c>
      <c r="I17" s="29"/>
      <c r="J17" s="29"/>
      <c r="K17" s="30">
        <f>SUM(B17:J17)</f>
        <v>504</v>
      </c>
      <c r="L17" s="3"/>
    </row>
    <row r="18" spans="1:12" x14ac:dyDescent="0.25">
      <c r="A18" s="2" t="s">
        <v>7</v>
      </c>
      <c r="B18" s="29">
        <v>9</v>
      </c>
      <c r="C18" s="29">
        <v>1</v>
      </c>
      <c r="D18" s="29"/>
      <c r="E18" s="29">
        <v>7</v>
      </c>
      <c r="F18" s="29"/>
      <c r="G18" s="29"/>
      <c r="H18" s="29"/>
      <c r="I18" s="29"/>
      <c r="J18" s="29"/>
      <c r="K18" s="30">
        <f>SUM(B18:J18)</f>
        <v>17</v>
      </c>
      <c r="L18" s="3"/>
    </row>
    <row r="19" spans="1:12" ht="18.75" x14ac:dyDescent="0.25">
      <c r="A19" s="5">
        <v>43907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6"/>
    </row>
    <row r="20" spans="1:12" x14ac:dyDescent="0.25">
      <c r="A20" s="2" t="s">
        <v>18</v>
      </c>
      <c r="B20" s="29">
        <v>6</v>
      </c>
      <c r="C20" s="29"/>
      <c r="D20" s="29">
        <v>532</v>
      </c>
      <c r="E20" s="29"/>
      <c r="F20" s="29">
        <v>53</v>
      </c>
      <c r="G20" s="29"/>
      <c r="H20" s="29"/>
      <c r="I20" s="29"/>
      <c r="J20" s="29"/>
      <c r="K20" s="30">
        <f>SUM(B20:J20)</f>
        <v>591</v>
      </c>
      <c r="L20" s="3"/>
    </row>
    <row r="21" spans="1:12" x14ac:dyDescent="0.25">
      <c r="A21" s="2" t="s">
        <v>22</v>
      </c>
      <c r="B21" s="29">
        <v>282</v>
      </c>
      <c r="C21" s="29"/>
      <c r="D21" s="29">
        <v>20</v>
      </c>
      <c r="E21" s="29">
        <v>7974</v>
      </c>
      <c r="F21" s="29">
        <v>91</v>
      </c>
      <c r="G21" s="29"/>
      <c r="H21" s="29"/>
      <c r="I21" s="29"/>
      <c r="J21" s="29"/>
      <c r="K21" s="30">
        <f>SUM(B21:J21)</f>
        <v>8367</v>
      </c>
      <c r="L21" s="3"/>
    </row>
    <row r="22" spans="1:12" x14ac:dyDescent="0.25">
      <c r="A22" s="2" t="s">
        <v>7</v>
      </c>
      <c r="B22" s="29">
        <v>6</v>
      </c>
      <c r="C22" s="29"/>
      <c r="D22" s="29">
        <v>12</v>
      </c>
      <c r="E22" s="29"/>
      <c r="F22" s="29">
        <v>3</v>
      </c>
      <c r="G22" s="29"/>
      <c r="H22" s="29"/>
      <c r="I22" s="29"/>
      <c r="J22" s="29"/>
      <c r="K22" s="30">
        <f>SUM(B22:J22)</f>
        <v>21</v>
      </c>
      <c r="L22" s="3"/>
    </row>
    <row r="23" spans="1:12" ht="18.75" x14ac:dyDescent="0.25">
      <c r="A23" s="16">
        <v>43909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17"/>
    </row>
    <row r="24" spans="1:12" s="13" customFormat="1" ht="15.75" x14ac:dyDescent="0.25">
      <c r="A24" s="18" t="s">
        <v>26</v>
      </c>
      <c r="B24" s="36">
        <v>3607</v>
      </c>
      <c r="C24" s="36">
        <v>570</v>
      </c>
      <c r="D24" s="36">
        <v>635</v>
      </c>
      <c r="E24" s="36">
        <v>78000</v>
      </c>
      <c r="F24" s="36">
        <v>5297</v>
      </c>
      <c r="G24" s="36">
        <v>549</v>
      </c>
      <c r="H24" s="36">
        <v>9255</v>
      </c>
      <c r="I24" s="36">
        <v>464</v>
      </c>
      <c r="J24" s="36"/>
      <c r="K24" s="37">
        <f t="shared" ref="K24:K29" si="0">SUM(B24:J24)</f>
        <v>98377</v>
      </c>
      <c r="L24" s="15"/>
    </row>
    <row r="25" spans="1:12" s="13" customFormat="1" ht="15.75" x14ac:dyDescent="0.25">
      <c r="A25" s="14" t="s">
        <v>29</v>
      </c>
      <c r="B25" s="36">
        <v>36</v>
      </c>
      <c r="C25" s="36">
        <v>0</v>
      </c>
      <c r="D25" s="36">
        <v>0</v>
      </c>
      <c r="E25" s="36">
        <v>0</v>
      </c>
      <c r="F25" s="36">
        <v>0</v>
      </c>
      <c r="G25" s="36"/>
      <c r="H25" s="36">
        <v>593</v>
      </c>
      <c r="I25" s="36">
        <v>1</v>
      </c>
      <c r="J25" s="36"/>
      <c r="K25" s="37">
        <f t="shared" si="0"/>
        <v>630</v>
      </c>
      <c r="L25" s="15"/>
    </row>
    <row r="26" spans="1:12" s="13" customFormat="1" ht="15.75" x14ac:dyDescent="0.25">
      <c r="A26" s="14" t="s">
        <v>27</v>
      </c>
      <c r="B26" s="36">
        <v>312</v>
      </c>
      <c r="C26" s="36">
        <v>95</v>
      </c>
      <c r="D26" s="36">
        <v>20</v>
      </c>
      <c r="E26" s="36">
        <v>44000</v>
      </c>
      <c r="F26" s="36">
        <v>0</v>
      </c>
      <c r="G26" s="36"/>
      <c r="H26" s="36">
        <v>2079</v>
      </c>
      <c r="I26" s="36">
        <v>33</v>
      </c>
      <c r="J26" s="36"/>
      <c r="K26" s="37">
        <f t="shared" si="0"/>
        <v>46539</v>
      </c>
      <c r="L26" s="15"/>
    </row>
    <row r="27" spans="1:12" s="13" customFormat="1" ht="15.75" x14ac:dyDescent="0.25">
      <c r="A27" s="14" t="s">
        <v>28</v>
      </c>
      <c r="B27" s="36">
        <v>2743</v>
      </c>
      <c r="C27" s="36">
        <v>475</v>
      </c>
      <c r="D27" s="36">
        <v>615</v>
      </c>
      <c r="E27" s="36">
        <v>10000</v>
      </c>
      <c r="F27" s="36">
        <v>5297</v>
      </c>
      <c r="G27" s="36">
        <v>549</v>
      </c>
      <c r="H27" s="36">
        <v>8442</v>
      </c>
      <c r="I27" s="36">
        <v>430</v>
      </c>
      <c r="J27" s="36"/>
      <c r="K27" s="37">
        <f t="shared" si="0"/>
        <v>28551</v>
      </c>
      <c r="L27" s="15"/>
    </row>
    <row r="28" spans="1:12" s="13" customFormat="1" ht="15.75" x14ac:dyDescent="0.25">
      <c r="A28" s="18" t="s">
        <v>30</v>
      </c>
      <c r="B28" s="36">
        <v>290</v>
      </c>
      <c r="C28" s="36">
        <v>52</v>
      </c>
      <c r="D28" s="36">
        <v>35</v>
      </c>
      <c r="E28" s="36">
        <v>22000</v>
      </c>
      <c r="F28" s="36">
        <v>0</v>
      </c>
      <c r="G28" s="36"/>
      <c r="H28" s="36">
        <v>3526</v>
      </c>
      <c r="I28" s="36">
        <v>2</v>
      </c>
      <c r="J28" s="36"/>
      <c r="K28" s="37">
        <f t="shared" si="0"/>
        <v>25905</v>
      </c>
      <c r="L28" s="15"/>
    </row>
    <row r="29" spans="1:12" s="13" customFormat="1" ht="15.75" x14ac:dyDescent="0.25">
      <c r="A29" s="18" t="s">
        <v>7</v>
      </c>
      <c r="B29" s="36">
        <v>19</v>
      </c>
      <c r="C29" s="36">
        <v>13</v>
      </c>
      <c r="D29" s="36">
        <v>13</v>
      </c>
      <c r="E29" s="36">
        <v>278</v>
      </c>
      <c r="F29" s="36">
        <v>17</v>
      </c>
      <c r="G29" s="36"/>
      <c r="H29" s="36">
        <v>63</v>
      </c>
      <c r="I29" s="36">
        <v>0</v>
      </c>
      <c r="J29" s="36"/>
      <c r="K29" s="37">
        <f t="shared" si="0"/>
        <v>403</v>
      </c>
      <c r="L29" s="15"/>
    </row>
    <row r="30" spans="1:12" s="20" customFormat="1" ht="18.75" x14ac:dyDescent="0.25">
      <c r="A30" s="27">
        <v>43914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19"/>
    </row>
    <row r="31" spans="1:12" ht="15.75" x14ac:dyDescent="0.25">
      <c r="A31" s="18" t="s">
        <v>26</v>
      </c>
      <c r="B31" s="29">
        <v>3260</v>
      </c>
      <c r="C31" s="29">
        <v>613</v>
      </c>
      <c r="D31" s="29">
        <v>636</v>
      </c>
      <c r="E31" s="29">
        <v>80000</v>
      </c>
      <c r="F31" s="29">
        <v>5260</v>
      </c>
      <c r="G31" s="29"/>
      <c r="H31" s="29">
        <v>13559</v>
      </c>
      <c r="I31" s="29">
        <v>596</v>
      </c>
      <c r="J31" s="29"/>
      <c r="K31" s="30">
        <f>SUM(B31:J31)</f>
        <v>103924</v>
      </c>
      <c r="L31" s="3"/>
    </row>
    <row r="32" spans="1:12" ht="15.75" x14ac:dyDescent="0.25">
      <c r="A32" s="14" t="s">
        <v>29</v>
      </c>
      <c r="B32" s="29">
        <v>35</v>
      </c>
      <c r="C32" s="29">
        <v>13</v>
      </c>
      <c r="D32" s="29">
        <v>0</v>
      </c>
      <c r="E32" s="29">
        <v>0</v>
      </c>
      <c r="F32" s="29">
        <v>0</v>
      </c>
      <c r="G32" s="29"/>
      <c r="H32" s="29">
        <v>701</v>
      </c>
      <c r="I32" s="29">
        <v>0</v>
      </c>
      <c r="J32" s="29"/>
      <c r="K32" s="30">
        <f>SUM(B32:J32)</f>
        <v>749</v>
      </c>
      <c r="L32" s="3"/>
    </row>
    <row r="33" spans="1:12" ht="15.75" x14ac:dyDescent="0.25">
      <c r="A33" s="14" t="s">
        <v>27</v>
      </c>
      <c r="B33" s="29">
        <v>414</v>
      </c>
      <c r="C33" s="29">
        <v>83</v>
      </c>
      <c r="D33" s="29">
        <v>15</v>
      </c>
      <c r="E33" s="29">
        <v>48000</v>
      </c>
      <c r="F33" s="29">
        <v>69</v>
      </c>
      <c r="G33" s="29"/>
      <c r="H33" s="29" t="s">
        <v>37</v>
      </c>
      <c r="I33" s="29">
        <v>34</v>
      </c>
      <c r="J33" s="29"/>
      <c r="K33" s="30">
        <f>SUM(B33:J33)</f>
        <v>48615</v>
      </c>
      <c r="L33" s="3"/>
    </row>
    <row r="34" spans="1:12" ht="15.75" x14ac:dyDescent="0.25">
      <c r="A34" s="14" t="s">
        <v>28</v>
      </c>
      <c r="B34" s="40">
        <v>2769</v>
      </c>
      <c r="C34" s="40">
        <v>530</v>
      </c>
      <c r="D34" s="40">
        <v>621</v>
      </c>
      <c r="E34" s="40">
        <v>18500</v>
      </c>
      <c r="F34" s="40">
        <v>5192</v>
      </c>
      <c r="G34" s="40"/>
      <c r="H34" s="40" t="s">
        <v>37</v>
      </c>
      <c r="I34" s="40">
        <v>562</v>
      </c>
      <c r="J34" s="40"/>
      <c r="K34" s="30"/>
      <c r="L34" s="3"/>
    </row>
    <row r="35" spans="1:12" ht="15.75" x14ac:dyDescent="0.25">
      <c r="A35" s="18" t="s">
        <v>30</v>
      </c>
      <c r="B35" s="29">
        <v>262</v>
      </c>
      <c r="C35" s="29">
        <v>54</v>
      </c>
      <c r="D35" s="29">
        <v>25</v>
      </c>
      <c r="E35" s="29">
        <v>18746</v>
      </c>
      <c r="F35" s="29">
        <v>0</v>
      </c>
      <c r="G35" s="29"/>
      <c r="H35" s="29">
        <v>2740</v>
      </c>
      <c r="I35" s="29">
        <v>11</v>
      </c>
      <c r="J35" s="29"/>
      <c r="K35" s="30">
        <f>SUM(B35:J35)</f>
        <v>21838</v>
      </c>
      <c r="L35" s="3"/>
    </row>
    <row r="36" spans="1:12" ht="15.75" x14ac:dyDescent="0.25">
      <c r="A36" s="21" t="s">
        <v>7</v>
      </c>
      <c r="B36" s="41">
        <v>73</v>
      </c>
      <c r="C36" s="41">
        <v>17</v>
      </c>
      <c r="D36" s="41">
        <v>20</v>
      </c>
      <c r="E36" s="41">
        <v>945</v>
      </c>
      <c r="F36" s="41">
        <v>39</v>
      </c>
      <c r="G36" s="41"/>
      <c r="H36" s="41">
        <v>161</v>
      </c>
      <c r="I36" s="41">
        <v>3</v>
      </c>
      <c r="J36" s="41"/>
      <c r="K36" s="42">
        <f>SUM(B36:J36)</f>
        <v>1258</v>
      </c>
      <c r="L36" s="22"/>
    </row>
    <row r="37" spans="1:12" s="20" customFormat="1" ht="18.75" x14ac:dyDescent="0.25">
      <c r="A37" s="28">
        <v>43916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25"/>
    </row>
    <row r="38" spans="1:12" ht="15.75" x14ac:dyDescent="0.25">
      <c r="A38" s="23" t="s">
        <v>26</v>
      </c>
      <c r="B38" s="29">
        <v>4322</v>
      </c>
      <c r="C38" s="29">
        <v>613</v>
      </c>
      <c r="D38" s="29">
        <v>629</v>
      </c>
      <c r="E38" s="29">
        <v>81000</v>
      </c>
      <c r="F38" s="29">
        <v>5295</v>
      </c>
      <c r="G38" s="29" t="s">
        <v>37</v>
      </c>
      <c r="H38" s="29">
        <v>13610</v>
      </c>
      <c r="I38" s="29">
        <v>559</v>
      </c>
      <c r="J38" s="29">
        <v>370</v>
      </c>
      <c r="K38" s="30">
        <f t="shared" ref="K38:K43" si="1">SUM(B38:J38)</f>
        <v>106398</v>
      </c>
      <c r="L38" s="3"/>
    </row>
    <row r="39" spans="1:12" ht="15.75" x14ac:dyDescent="0.25">
      <c r="A39" s="24" t="s">
        <v>29</v>
      </c>
      <c r="B39" s="29">
        <v>41</v>
      </c>
      <c r="C39" s="29">
        <v>13</v>
      </c>
      <c r="D39" s="29">
        <v>0</v>
      </c>
      <c r="E39" s="29" t="s">
        <v>37</v>
      </c>
      <c r="F39" s="29">
        <v>2</v>
      </c>
      <c r="G39" s="29" t="s">
        <v>37</v>
      </c>
      <c r="H39" s="29">
        <v>900</v>
      </c>
      <c r="I39" s="29">
        <v>0</v>
      </c>
      <c r="J39" s="29">
        <v>1</v>
      </c>
      <c r="K39" s="30">
        <f t="shared" si="1"/>
        <v>957</v>
      </c>
      <c r="L39" s="3"/>
    </row>
    <row r="40" spans="1:12" ht="15.75" x14ac:dyDescent="0.25">
      <c r="A40" s="24" t="s">
        <v>27</v>
      </c>
      <c r="B40" s="29">
        <v>371</v>
      </c>
      <c r="C40" s="29">
        <v>83</v>
      </c>
      <c r="D40" s="29">
        <v>17</v>
      </c>
      <c r="E40" s="29">
        <v>49000</v>
      </c>
      <c r="F40" s="29">
        <v>97</v>
      </c>
      <c r="G40" s="29" t="s">
        <v>37</v>
      </c>
      <c r="H40" s="29" t="s">
        <v>37</v>
      </c>
      <c r="I40" s="29">
        <v>34</v>
      </c>
      <c r="J40" s="29">
        <v>49</v>
      </c>
      <c r="K40" s="30">
        <f t="shared" si="1"/>
        <v>49651</v>
      </c>
      <c r="L40" s="3"/>
    </row>
    <row r="41" spans="1:12" ht="15.75" x14ac:dyDescent="0.25">
      <c r="A41" s="24" t="s">
        <v>28</v>
      </c>
      <c r="B41" s="29">
        <v>3788</v>
      </c>
      <c r="C41" s="40">
        <v>530</v>
      </c>
      <c r="D41" s="29">
        <v>608</v>
      </c>
      <c r="E41" s="29">
        <v>18599</v>
      </c>
      <c r="F41" s="29">
        <v>5196</v>
      </c>
      <c r="G41" s="29" t="s">
        <v>37</v>
      </c>
      <c r="H41" s="29" t="s">
        <v>37</v>
      </c>
      <c r="I41" s="29">
        <v>525</v>
      </c>
      <c r="J41" s="29">
        <v>43</v>
      </c>
      <c r="K41" s="30">
        <f t="shared" si="1"/>
        <v>29289</v>
      </c>
      <c r="L41" s="3"/>
    </row>
    <row r="42" spans="1:12" ht="15.75" x14ac:dyDescent="0.25">
      <c r="A42" s="23" t="s">
        <v>30</v>
      </c>
      <c r="B42" s="29">
        <v>412</v>
      </c>
      <c r="C42" s="29">
        <v>54</v>
      </c>
      <c r="D42" s="29">
        <v>28</v>
      </c>
      <c r="E42" s="29">
        <v>16527</v>
      </c>
      <c r="F42" s="29">
        <v>0</v>
      </c>
      <c r="G42" s="29" t="s">
        <v>37</v>
      </c>
      <c r="H42" s="29">
        <v>2490</v>
      </c>
      <c r="I42" s="29">
        <v>0</v>
      </c>
      <c r="J42" s="29">
        <v>27</v>
      </c>
      <c r="K42" s="30">
        <f t="shared" si="1"/>
        <v>19538</v>
      </c>
      <c r="L42" s="3"/>
    </row>
    <row r="43" spans="1:12" ht="16.5" thickBot="1" x14ac:dyDescent="0.3">
      <c r="A43" s="23" t="s">
        <v>7</v>
      </c>
      <c r="B43" s="29">
        <v>82</v>
      </c>
      <c r="C43" s="29">
        <v>17</v>
      </c>
      <c r="D43" s="29">
        <v>20</v>
      </c>
      <c r="E43" s="29">
        <v>1165</v>
      </c>
      <c r="F43" s="29">
        <v>71</v>
      </c>
      <c r="G43" s="29" t="s">
        <v>37</v>
      </c>
      <c r="H43" s="29">
        <v>248</v>
      </c>
      <c r="I43" s="29">
        <v>4</v>
      </c>
      <c r="J43" s="29">
        <v>0</v>
      </c>
      <c r="K43" s="30">
        <f t="shared" si="1"/>
        <v>1607</v>
      </c>
      <c r="L43" s="3"/>
    </row>
    <row r="44" spans="1:12" ht="18.75" thickBot="1" x14ac:dyDescent="0.3">
      <c r="A44" s="45">
        <v>43921</v>
      </c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48"/>
    </row>
    <row r="45" spans="1:12" x14ac:dyDescent="0.25">
      <c r="A45" s="49" t="s">
        <v>26</v>
      </c>
      <c r="B45" s="54">
        <v>5866</v>
      </c>
      <c r="C45" s="55">
        <v>613</v>
      </c>
      <c r="D45" s="56">
        <v>622</v>
      </c>
      <c r="E45" s="55">
        <v>81000</v>
      </c>
      <c r="F45" s="57">
        <v>5255</v>
      </c>
      <c r="G45" s="55">
        <v>623</v>
      </c>
      <c r="H45" s="55">
        <v>14153</v>
      </c>
      <c r="I45" s="58">
        <v>560</v>
      </c>
      <c r="J45" s="55">
        <v>375</v>
      </c>
      <c r="K45" s="55">
        <f>SUM(B45:J45)</f>
        <v>109067</v>
      </c>
      <c r="L45" s="52"/>
    </row>
    <row r="46" spans="1:12" x14ac:dyDescent="0.25">
      <c r="A46" s="50" t="s">
        <v>29</v>
      </c>
      <c r="B46" s="59">
        <v>31</v>
      </c>
      <c r="C46" s="60">
        <v>0</v>
      </c>
      <c r="D46" s="61">
        <v>0</v>
      </c>
      <c r="E46" s="60">
        <v>1500</v>
      </c>
      <c r="F46" s="62">
        <v>7</v>
      </c>
      <c r="G46" s="60">
        <v>0</v>
      </c>
      <c r="H46" s="60">
        <v>718</v>
      </c>
      <c r="I46" s="63">
        <v>0</v>
      </c>
      <c r="J46" s="60">
        <v>0</v>
      </c>
      <c r="K46" s="60">
        <f>SUM(B46:J46)</f>
        <v>2256</v>
      </c>
      <c r="L46" s="53"/>
    </row>
    <row r="47" spans="1:12" x14ac:dyDescent="0.25">
      <c r="A47" s="50" t="s">
        <v>27</v>
      </c>
      <c r="B47" s="59">
        <v>382</v>
      </c>
      <c r="C47" s="60">
        <v>83</v>
      </c>
      <c r="D47" s="61">
        <v>20</v>
      </c>
      <c r="E47" s="60">
        <v>48000</v>
      </c>
      <c r="F47" s="62">
        <v>127</v>
      </c>
      <c r="G47" s="60">
        <v>18</v>
      </c>
      <c r="H47" s="60" t="s">
        <v>37</v>
      </c>
      <c r="I47" s="63">
        <v>32</v>
      </c>
      <c r="J47" s="60">
        <v>49</v>
      </c>
      <c r="K47" s="60">
        <f t="shared" ref="K47:K50" si="2">SUM(B47:J47)</f>
        <v>48711</v>
      </c>
      <c r="L47" s="53"/>
    </row>
    <row r="48" spans="1:12" x14ac:dyDescent="0.25">
      <c r="A48" s="50" t="s">
        <v>28</v>
      </c>
      <c r="B48" s="59">
        <v>4496</v>
      </c>
      <c r="C48" s="60">
        <v>530</v>
      </c>
      <c r="D48" s="61">
        <v>602</v>
      </c>
      <c r="E48" s="60">
        <v>21100</v>
      </c>
      <c r="F48" s="62">
        <v>3910</v>
      </c>
      <c r="G48" s="60">
        <v>605</v>
      </c>
      <c r="H48" s="60" t="s">
        <v>37</v>
      </c>
      <c r="I48" s="63">
        <v>528</v>
      </c>
      <c r="J48" s="60">
        <v>43</v>
      </c>
      <c r="K48" s="60">
        <f t="shared" si="2"/>
        <v>31814</v>
      </c>
      <c r="L48" s="53"/>
    </row>
    <row r="49" spans="1:12" x14ac:dyDescent="0.25">
      <c r="A49" s="51" t="s">
        <v>30</v>
      </c>
      <c r="B49" s="59">
        <v>233</v>
      </c>
      <c r="C49" s="60">
        <v>54</v>
      </c>
      <c r="D49" s="61">
        <v>29</v>
      </c>
      <c r="E49" s="60">
        <v>16400</v>
      </c>
      <c r="F49" s="62">
        <v>0</v>
      </c>
      <c r="G49" s="60">
        <v>0</v>
      </c>
      <c r="H49" s="60">
        <v>2580</v>
      </c>
      <c r="I49" s="63">
        <v>0</v>
      </c>
      <c r="J49" s="60">
        <v>22</v>
      </c>
      <c r="K49" s="60">
        <f t="shared" si="2"/>
        <v>19318</v>
      </c>
      <c r="L49" s="53"/>
    </row>
    <row r="50" spans="1:12" ht="15.75" thickBot="1" x14ac:dyDescent="0.3">
      <c r="A50" s="51" t="s">
        <v>7</v>
      </c>
      <c r="B50" s="59">
        <v>109</v>
      </c>
      <c r="C50" s="60">
        <v>19</v>
      </c>
      <c r="D50" s="61">
        <v>25</v>
      </c>
      <c r="E50" s="60">
        <v>1348</v>
      </c>
      <c r="F50" s="62">
        <v>112</v>
      </c>
      <c r="G50" s="60">
        <v>28</v>
      </c>
      <c r="H50" s="60">
        <v>289</v>
      </c>
      <c r="I50" s="63">
        <v>4</v>
      </c>
      <c r="J50" s="60">
        <v>0</v>
      </c>
      <c r="K50" s="60">
        <f t="shared" si="2"/>
        <v>1934</v>
      </c>
      <c r="L50" s="53"/>
    </row>
    <row r="51" spans="1:12" ht="18.75" thickBot="1" x14ac:dyDescent="0.3">
      <c r="A51" s="64">
        <v>43923</v>
      </c>
      <c r="B51" s="65"/>
      <c r="C51" s="65"/>
      <c r="D51" s="66"/>
      <c r="E51" s="66"/>
      <c r="F51" s="65"/>
      <c r="G51" s="65"/>
      <c r="H51" s="65"/>
      <c r="I51" s="65"/>
      <c r="J51" s="65"/>
      <c r="K51" s="65"/>
      <c r="L51" s="65"/>
    </row>
    <row r="52" spans="1:12" x14ac:dyDescent="0.25">
      <c r="A52" s="49" t="s">
        <v>26</v>
      </c>
      <c r="B52" s="54">
        <v>5487</v>
      </c>
      <c r="C52" s="55">
        <v>613</v>
      </c>
      <c r="D52" s="56">
        <v>624</v>
      </c>
      <c r="E52" s="55">
        <v>81000</v>
      </c>
      <c r="F52" s="57">
        <v>5253</v>
      </c>
      <c r="G52" s="55">
        <v>625</v>
      </c>
      <c r="H52" s="55">
        <v>14315</v>
      </c>
      <c r="I52" s="58">
        <v>556</v>
      </c>
      <c r="J52" s="55">
        <v>370</v>
      </c>
      <c r="K52" s="55">
        <f>SUM(B52:J52)</f>
        <v>108843</v>
      </c>
      <c r="L52" s="53"/>
    </row>
    <row r="53" spans="1:12" x14ac:dyDescent="0.25">
      <c r="A53" s="50" t="s">
        <v>29</v>
      </c>
      <c r="B53" s="59">
        <v>69</v>
      </c>
      <c r="C53" s="60">
        <v>0</v>
      </c>
      <c r="D53" s="61">
        <v>0</v>
      </c>
      <c r="E53" s="60">
        <v>1221</v>
      </c>
      <c r="F53" s="62">
        <v>0</v>
      </c>
      <c r="G53" s="60">
        <v>0</v>
      </c>
      <c r="H53" s="60">
        <v>460</v>
      </c>
      <c r="I53" s="63">
        <v>0</v>
      </c>
      <c r="J53" s="60">
        <v>0</v>
      </c>
      <c r="K53" s="60">
        <f>SUM(B53:J53)</f>
        <v>1750</v>
      </c>
      <c r="L53" s="53"/>
    </row>
    <row r="54" spans="1:12" x14ac:dyDescent="0.25">
      <c r="A54" s="50" t="s">
        <v>27</v>
      </c>
      <c r="B54" s="59">
        <v>399</v>
      </c>
      <c r="C54" s="60">
        <v>83</v>
      </c>
      <c r="D54" s="61">
        <v>20</v>
      </c>
      <c r="E54" s="60">
        <v>48035</v>
      </c>
      <c r="F54" s="62">
        <v>131</v>
      </c>
      <c r="G54" s="60">
        <v>15</v>
      </c>
      <c r="H54" s="60" t="s">
        <v>37</v>
      </c>
      <c r="I54" s="63">
        <v>33</v>
      </c>
      <c r="J54" s="60">
        <v>49</v>
      </c>
      <c r="K54" s="60">
        <f t="shared" ref="K54:K56" si="3">SUM(B54:J54)</f>
        <v>48765</v>
      </c>
      <c r="L54" s="53"/>
    </row>
    <row r="55" spans="1:12" x14ac:dyDescent="0.25">
      <c r="A55" s="50" t="s">
        <v>28</v>
      </c>
      <c r="B55" s="59">
        <v>4018</v>
      </c>
      <c r="C55" s="60">
        <v>530</v>
      </c>
      <c r="D55" s="61">
        <v>604</v>
      </c>
      <c r="E55" s="60">
        <v>21945</v>
      </c>
      <c r="F55" s="62">
        <v>5128</v>
      </c>
      <c r="G55" s="60">
        <v>610</v>
      </c>
      <c r="H55" s="60" t="s">
        <v>37</v>
      </c>
      <c r="I55" s="63">
        <v>523</v>
      </c>
      <c r="J55" s="60">
        <v>43</v>
      </c>
      <c r="K55" s="60">
        <f t="shared" si="3"/>
        <v>33401</v>
      </c>
      <c r="L55" s="53"/>
    </row>
    <row r="56" spans="1:12" x14ac:dyDescent="0.25">
      <c r="A56" s="51" t="s">
        <v>30</v>
      </c>
      <c r="B56" s="59">
        <v>191</v>
      </c>
      <c r="C56" s="60">
        <v>54</v>
      </c>
      <c r="D56" s="61">
        <v>33</v>
      </c>
      <c r="E56" s="60">
        <v>16606</v>
      </c>
      <c r="F56" s="62">
        <v>0</v>
      </c>
      <c r="G56" s="60">
        <v>0</v>
      </c>
      <c r="H56" s="60">
        <v>2406</v>
      </c>
      <c r="I56" s="63">
        <v>8</v>
      </c>
      <c r="J56" s="60">
        <v>27</v>
      </c>
      <c r="K56" s="60">
        <f t="shared" si="3"/>
        <v>19325</v>
      </c>
      <c r="L56" s="53"/>
    </row>
    <row r="57" spans="1:12" ht="15.75" thickBot="1" x14ac:dyDescent="0.3">
      <c r="A57" s="51" t="s">
        <v>7</v>
      </c>
      <c r="B57" s="59">
        <v>84</v>
      </c>
      <c r="C57" s="60">
        <v>19</v>
      </c>
      <c r="D57" s="61">
        <v>21</v>
      </c>
      <c r="E57" s="60">
        <v>1399</v>
      </c>
      <c r="F57" s="62">
        <v>120</v>
      </c>
      <c r="G57" s="60">
        <v>24</v>
      </c>
      <c r="H57" s="60">
        <v>279</v>
      </c>
      <c r="I57" s="63">
        <v>3</v>
      </c>
      <c r="J57" s="60">
        <v>1</v>
      </c>
      <c r="K57" s="60">
        <f>SUM(B57:J57)</f>
        <v>1950</v>
      </c>
      <c r="L57" s="53"/>
    </row>
    <row r="58" spans="1:12" ht="18.75" thickBot="1" x14ac:dyDescent="0.3">
      <c r="A58" s="64">
        <v>43928</v>
      </c>
      <c r="H58" s="26"/>
    </row>
    <row r="59" spans="1:12" x14ac:dyDescent="0.25">
      <c r="A59" s="49" t="s">
        <v>26</v>
      </c>
      <c r="B59" s="54">
        <v>5940</v>
      </c>
      <c r="C59" s="55">
        <v>617</v>
      </c>
      <c r="D59" s="56">
        <v>635</v>
      </c>
      <c r="E59" s="55">
        <v>83000</v>
      </c>
      <c r="F59" s="57">
        <v>5247</v>
      </c>
      <c r="G59" s="55">
        <v>625</v>
      </c>
      <c r="H59" s="55">
        <v>14918</v>
      </c>
      <c r="I59" s="58">
        <v>559</v>
      </c>
      <c r="J59" s="55">
        <v>367</v>
      </c>
      <c r="K59" s="55">
        <f>SUM(B59:J59)</f>
        <v>111908</v>
      </c>
      <c r="L59" s="53"/>
    </row>
    <row r="60" spans="1:12" x14ac:dyDescent="0.25">
      <c r="A60" s="50" t="s">
        <v>29</v>
      </c>
      <c r="B60" s="59">
        <v>38</v>
      </c>
      <c r="C60" s="60">
        <v>1</v>
      </c>
      <c r="D60" s="61">
        <v>0</v>
      </c>
      <c r="E60" s="60">
        <v>900</v>
      </c>
      <c r="F60" s="62">
        <v>0</v>
      </c>
      <c r="G60" s="60">
        <v>0</v>
      </c>
      <c r="H60" s="60">
        <v>278</v>
      </c>
      <c r="I60" s="63">
        <v>0</v>
      </c>
      <c r="J60" s="60">
        <v>0</v>
      </c>
      <c r="K60" s="60">
        <f>SUM(B60:J60)</f>
        <v>1217</v>
      </c>
      <c r="L60" s="53"/>
    </row>
    <row r="61" spans="1:12" x14ac:dyDescent="0.25">
      <c r="A61" s="50" t="s">
        <v>27</v>
      </c>
      <c r="B61" s="59">
        <v>381</v>
      </c>
      <c r="C61" s="60">
        <v>52</v>
      </c>
      <c r="D61" s="61">
        <v>20</v>
      </c>
      <c r="E61" s="60">
        <v>12000</v>
      </c>
      <c r="F61" s="62">
        <v>145</v>
      </c>
      <c r="G61" s="60">
        <v>13</v>
      </c>
      <c r="H61" s="60" t="s">
        <v>37</v>
      </c>
      <c r="I61" s="63">
        <v>27</v>
      </c>
      <c r="J61" s="60">
        <v>49</v>
      </c>
      <c r="K61" s="60">
        <f t="shared" ref="K61:K64" si="4">SUM(B61:J61)</f>
        <v>12687</v>
      </c>
      <c r="L61" s="53"/>
    </row>
    <row r="62" spans="1:12" x14ac:dyDescent="0.25">
      <c r="A62" s="50" t="s">
        <v>41</v>
      </c>
      <c r="B62" s="59">
        <v>4662</v>
      </c>
      <c r="C62" s="60">
        <v>512</v>
      </c>
      <c r="D62" s="61">
        <v>615</v>
      </c>
      <c r="E62" s="60">
        <v>22000</v>
      </c>
      <c r="F62" s="62">
        <v>5102</v>
      </c>
      <c r="G62" s="60">
        <v>612</v>
      </c>
      <c r="H62" s="60" t="s">
        <v>37</v>
      </c>
      <c r="I62" s="63">
        <v>532</v>
      </c>
      <c r="J62" s="60">
        <v>43</v>
      </c>
      <c r="K62" s="60">
        <f t="shared" si="4"/>
        <v>34078</v>
      </c>
      <c r="L62" s="53"/>
    </row>
    <row r="63" spans="1:12" x14ac:dyDescent="0.25">
      <c r="A63" s="50" t="s">
        <v>42</v>
      </c>
      <c r="B63" s="59" t="s">
        <v>37</v>
      </c>
      <c r="C63" s="60" t="s">
        <v>37</v>
      </c>
      <c r="D63" s="61" t="s">
        <v>37</v>
      </c>
      <c r="E63" s="60">
        <v>48100</v>
      </c>
      <c r="F63" s="62" t="s">
        <v>37</v>
      </c>
      <c r="G63" s="60" t="s">
        <v>37</v>
      </c>
      <c r="H63" s="60" t="s">
        <v>37</v>
      </c>
      <c r="I63" s="63" t="s">
        <v>37</v>
      </c>
      <c r="J63" s="60" t="s">
        <v>37</v>
      </c>
      <c r="K63" s="60">
        <f t="shared" si="4"/>
        <v>48100</v>
      </c>
      <c r="L63" s="53"/>
    </row>
    <row r="64" spans="1:12" x14ac:dyDescent="0.25">
      <c r="A64" s="51" t="s">
        <v>30</v>
      </c>
      <c r="B64" s="59">
        <v>208</v>
      </c>
      <c r="C64" s="60">
        <v>53</v>
      </c>
      <c r="D64" s="61">
        <v>29</v>
      </c>
      <c r="E64" s="60">
        <v>17000</v>
      </c>
      <c r="F64" s="62">
        <v>0</v>
      </c>
      <c r="G64" s="60">
        <v>0</v>
      </c>
      <c r="H64" s="60">
        <v>2454</v>
      </c>
      <c r="I64" s="63">
        <v>8</v>
      </c>
      <c r="J64" s="60">
        <v>30</v>
      </c>
      <c r="K64" s="60">
        <f t="shared" si="4"/>
        <v>19782</v>
      </c>
      <c r="L64" s="53"/>
    </row>
    <row r="65" spans="1:12" ht="15.75" thickBot="1" x14ac:dyDescent="0.3">
      <c r="A65" s="51" t="s">
        <v>7</v>
      </c>
      <c r="B65" s="59">
        <v>98</v>
      </c>
      <c r="C65" s="60">
        <v>18</v>
      </c>
      <c r="D65" s="61">
        <v>14</v>
      </c>
      <c r="E65" s="60">
        <v>1327</v>
      </c>
      <c r="F65" s="62">
        <v>131</v>
      </c>
      <c r="G65" s="60">
        <v>24</v>
      </c>
      <c r="H65" s="60">
        <v>246</v>
      </c>
      <c r="I65" s="63">
        <v>2</v>
      </c>
      <c r="J65" s="60">
        <v>1</v>
      </c>
      <c r="K65" s="60">
        <f>SUM(B65:J65)</f>
        <v>1861</v>
      </c>
      <c r="L65" s="53"/>
    </row>
    <row r="66" spans="1:12" ht="18.75" thickBot="1" x14ac:dyDescent="0.3">
      <c r="A66" s="64">
        <v>43930</v>
      </c>
      <c r="H66" s="26"/>
    </row>
    <row r="67" spans="1:12" x14ac:dyDescent="0.25">
      <c r="A67" s="49" t="s">
        <v>26</v>
      </c>
      <c r="B67" s="54">
        <v>6259</v>
      </c>
      <c r="C67" s="55">
        <v>617</v>
      </c>
      <c r="D67" s="56">
        <v>636</v>
      </c>
      <c r="E67" s="55">
        <v>83000</v>
      </c>
      <c r="F67" s="57">
        <v>5247</v>
      </c>
      <c r="G67" s="55">
        <v>601</v>
      </c>
      <c r="H67" s="55">
        <v>14935</v>
      </c>
      <c r="I67" s="58">
        <v>572</v>
      </c>
      <c r="J67" s="55">
        <v>397</v>
      </c>
      <c r="K67" s="55">
        <f>SUM(B67:J67)</f>
        <v>112264</v>
      </c>
      <c r="L67" s="53"/>
    </row>
    <row r="68" spans="1:12" x14ac:dyDescent="0.25">
      <c r="A68" s="50" t="s">
        <v>29</v>
      </c>
      <c r="B68" s="59">
        <v>30</v>
      </c>
      <c r="C68" s="60">
        <v>1</v>
      </c>
      <c r="D68" s="61">
        <v>0</v>
      </c>
      <c r="E68" s="60">
        <v>800</v>
      </c>
      <c r="F68" s="62">
        <v>0</v>
      </c>
      <c r="G68" s="60">
        <v>0</v>
      </c>
      <c r="H68" s="60">
        <v>215</v>
      </c>
      <c r="I68" s="63">
        <v>0</v>
      </c>
      <c r="J68" s="60">
        <v>0</v>
      </c>
      <c r="K68" s="60">
        <f>SUM(B68:J68)</f>
        <v>1046</v>
      </c>
      <c r="L68" s="53"/>
    </row>
    <row r="69" spans="1:12" x14ac:dyDescent="0.25">
      <c r="A69" s="50" t="s">
        <v>27</v>
      </c>
      <c r="B69" s="59">
        <v>364</v>
      </c>
      <c r="C69" s="60">
        <v>52</v>
      </c>
      <c r="D69" s="61">
        <v>21</v>
      </c>
      <c r="E69" s="60">
        <v>12000</v>
      </c>
      <c r="F69" s="62">
        <v>145</v>
      </c>
      <c r="G69" s="60">
        <v>13</v>
      </c>
      <c r="H69" s="60" t="s">
        <v>37</v>
      </c>
      <c r="I69" s="63">
        <v>28</v>
      </c>
      <c r="J69" s="60">
        <v>49</v>
      </c>
      <c r="K69" s="60">
        <f t="shared" ref="K69:K71" si="5">SUM(B69:J69)</f>
        <v>12672</v>
      </c>
      <c r="L69" s="53"/>
    </row>
    <row r="70" spans="1:12" x14ac:dyDescent="0.25">
      <c r="A70" s="50" t="s">
        <v>41</v>
      </c>
      <c r="B70" s="59">
        <v>4990</v>
      </c>
      <c r="C70" s="60">
        <v>512</v>
      </c>
      <c r="D70" s="61">
        <v>615</v>
      </c>
      <c r="E70" s="60">
        <v>22000</v>
      </c>
      <c r="F70" s="62">
        <v>5102</v>
      </c>
      <c r="G70" s="60">
        <v>588</v>
      </c>
      <c r="H70" s="60" t="s">
        <v>37</v>
      </c>
      <c r="I70" s="63">
        <v>544</v>
      </c>
      <c r="J70" s="60">
        <v>70</v>
      </c>
      <c r="K70" s="60">
        <f t="shared" si="5"/>
        <v>34421</v>
      </c>
      <c r="L70" s="53"/>
    </row>
    <row r="71" spans="1:12" x14ac:dyDescent="0.25">
      <c r="A71" s="50" t="s">
        <v>42</v>
      </c>
      <c r="B71" s="4" t="s">
        <v>37</v>
      </c>
      <c r="C71" s="4" t="s">
        <v>37</v>
      </c>
      <c r="D71" s="4" t="s">
        <v>37</v>
      </c>
      <c r="E71" s="60">
        <v>48100</v>
      </c>
      <c r="F71" s="4" t="s">
        <v>37</v>
      </c>
      <c r="G71" s="4" t="s">
        <v>37</v>
      </c>
      <c r="H71" s="60" t="s">
        <v>37</v>
      </c>
      <c r="I71" s="4" t="s">
        <v>37</v>
      </c>
      <c r="J71" s="4" t="s">
        <v>37</v>
      </c>
      <c r="K71" s="60">
        <f t="shared" si="5"/>
        <v>48100</v>
      </c>
      <c r="L71" s="53"/>
    </row>
    <row r="72" spans="1:12" x14ac:dyDescent="0.25">
      <c r="A72" s="51" t="s">
        <v>30</v>
      </c>
      <c r="B72" s="59">
        <v>226</v>
      </c>
      <c r="C72" s="60">
        <v>53</v>
      </c>
      <c r="D72" s="61">
        <v>25</v>
      </c>
      <c r="E72" s="4">
        <v>17000</v>
      </c>
      <c r="F72" s="62">
        <v>0</v>
      </c>
      <c r="G72" s="60">
        <v>0</v>
      </c>
      <c r="H72" s="67">
        <v>2467</v>
      </c>
      <c r="I72" s="63">
        <v>0</v>
      </c>
      <c r="J72" s="60">
        <v>28</v>
      </c>
      <c r="K72" s="60">
        <f>SUM(B72:J72)</f>
        <v>19799</v>
      </c>
      <c r="L72" s="53"/>
    </row>
    <row r="73" spans="1:12" ht="15.75" thickBot="1" x14ac:dyDescent="0.3">
      <c r="A73" s="51" t="s">
        <v>7</v>
      </c>
      <c r="B73" s="59">
        <v>104</v>
      </c>
      <c r="C73" s="60">
        <v>18</v>
      </c>
      <c r="D73" s="61">
        <v>8</v>
      </c>
      <c r="E73" s="60">
        <v>1449</v>
      </c>
      <c r="F73" s="62">
        <v>137</v>
      </c>
      <c r="G73" s="60">
        <v>25</v>
      </c>
      <c r="H73" s="60">
        <v>222</v>
      </c>
      <c r="I73" s="63">
        <v>2</v>
      </c>
      <c r="J73" s="60">
        <v>1</v>
      </c>
      <c r="K73" s="60">
        <f>SUM(B73:J73)</f>
        <v>1966</v>
      </c>
      <c r="L73" s="53"/>
    </row>
    <row r="74" spans="1:12" ht="18.75" thickBot="1" x14ac:dyDescent="0.3">
      <c r="A74" s="64">
        <v>43935</v>
      </c>
      <c r="H74" s="26"/>
    </row>
    <row r="75" spans="1:12" x14ac:dyDescent="0.25">
      <c r="A75" s="49" t="s">
        <v>26</v>
      </c>
      <c r="B75" s="54">
        <v>6064</v>
      </c>
      <c r="C75" s="55">
        <v>615</v>
      </c>
      <c r="D75" s="56">
        <v>618</v>
      </c>
      <c r="E75" s="55">
        <v>84500</v>
      </c>
      <c r="F75" s="57">
        <v>5247</v>
      </c>
      <c r="G75" s="55">
        <v>600</v>
      </c>
      <c r="H75" s="55">
        <v>14837</v>
      </c>
      <c r="I75" s="58">
        <v>572</v>
      </c>
      <c r="J75" s="68">
        <v>369</v>
      </c>
      <c r="K75" s="54">
        <f>SUM(B75:J75)</f>
        <v>113422</v>
      </c>
      <c r="L75" s="69"/>
    </row>
    <row r="76" spans="1:12" x14ac:dyDescent="0.25">
      <c r="A76" s="50" t="s">
        <v>29</v>
      </c>
      <c r="B76" s="59">
        <v>28</v>
      </c>
      <c r="C76" s="60">
        <v>1</v>
      </c>
      <c r="D76" s="61">
        <v>0</v>
      </c>
      <c r="E76" s="60">
        <v>772</v>
      </c>
      <c r="F76" s="62">
        <v>0</v>
      </c>
      <c r="G76" s="60">
        <v>0</v>
      </c>
      <c r="H76" s="60">
        <v>174</v>
      </c>
      <c r="I76" s="63">
        <v>0</v>
      </c>
      <c r="J76" s="69">
        <v>0</v>
      </c>
      <c r="K76" s="59">
        <f>SUM(B76:J76)</f>
        <v>975</v>
      </c>
      <c r="L76" s="69"/>
    </row>
    <row r="77" spans="1:12" x14ac:dyDescent="0.25">
      <c r="A77" s="50" t="s">
        <v>27</v>
      </c>
      <c r="B77" s="59">
        <v>380</v>
      </c>
      <c r="C77" s="60">
        <v>54</v>
      </c>
      <c r="D77" s="61">
        <v>19</v>
      </c>
      <c r="E77" s="60">
        <v>12000</v>
      </c>
      <c r="F77" s="62">
        <v>145</v>
      </c>
      <c r="G77" s="60">
        <v>14</v>
      </c>
      <c r="H77" s="60" t="s">
        <v>37</v>
      </c>
      <c r="I77" s="63">
        <v>28</v>
      </c>
      <c r="J77" s="69">
        <v>49</v>
      </c>
      <c r="K77" s="59">
        <f t="shared" ref="K77:K79" si="6">SUM(B77:J77)</f>
        <v>12689</v>
      </c>
      <c r="L77" s="69"/>
    </row>
    <row r="78" spans="1:12" x14ac:dyDescent="0.25">
      <c r="A78" s="50" t="s">
        <v>41</v>
      </c>
      <c r="B78" s="59">
        <v>4778</v>
      </c>
      <c r="C78" s="60">
        <v>537</v>
      </c>
      <c r="D78" s="61">
        <v>599</v>
      </c>
      <c r="E78" s="60">
        <v>22000</v>
      </c>
      <c r="F78" s="62">
        <v>5102</v>
      </c>
      <c r="G78" s="60">
        <v>586</v>
      </c>
      <c r="H78" s="60" t="s">
        <v>37</v>
      </c>
      <c r="I78" s="63">
        <v>544</v>
      </c>
      <c r="J78" s="69">
        <v>70</v>
      </c>
      <c r="K78" s="59">
        <f t="shared" si="6"/>
        <v>34216</v>
      </c>
      <c r="L78" s="69"/>
    </row>
    <row r="79" spans="1:12" x14ac:dyDescent="0.25">
      <c r="A79" s="50" t="s">
        <v>42</v>
      </c>
      <c r="B79" s="70"/>
      <c r="C79" s="71"/>
      <c r="D79" s="72"/>
      <c r="E79" s="72">
        <v>49728</v>
      </c>
      <c r="F79" s="72">
        <v>0</v>
      </c>
      <c r="G79" s="71"/>
      <c r="H79" s="60" t="s">
        <v>37</v>
      </c>
      <c r="I79" s="71"/>
      <c r="J79" s="73"/>
      <c r="K79" s="59">
        <f t="shared" si="6"/>
        <v>49728</v>
      </c>
      <c r="L79" s="69"/>
    </row>
    <row r="80" spans="1:12" x14ac:dyDescent="0.25">
      <c r="A80" s="51" t="s">
        <v>30</v>
      </c>
      <c r="B80" s="74">
        <v>229</v>
      </c>
      <c r="C80" s="72">
        <v>24</v>
      </c>
      <c r="D80" s="72">
        <v>27</v>
      </c>
      <c r="E80" s="60">
        <v>15500</v>
      </c>
      <c r="F80" s="62">
        <v>0</v>
      </c>
      <c r="G80" s="72">
        <v>0</v>
      </c>
      <c r="H80" s="75">
        <v>2331</v>
      </c>
      <c r="I80" s="72">
        <v>0</v>
      </c>
      <c r="J80" s="76">
        <v>28</v>
      </c>
      <c r="K80" s="59">
        <f>SUM(B80:J80)</f>
        <v>18139</v>
      </c>
      <c r="L80" s="69"/>
    </row>
    <row r="81" spans="1:12" ht="15.75" thickBot="1" x14ac:dyDescent="0.3">
      <c r="A81" s="51" t="s">
        <v>7</v>
      </c>
      <c r="B81" s="77">
        <v>91</v>
      </c>
      <c r="C81" s="78">
        <v>18</v>
      </c>
      <c r="D81" s="79">
        <v>6</v>
      </c>
      <c r="E81" s="80">
        <v>1231</v>
      </c>
      <c r="F81" s="81">
        <v>137</v>
      </c>
      <c r="G81" s="78">
        <v>22</v>
      </c>
      <c r="H81" s="78">
        <v>204</v>
      </c>
      <c r="I81" s="82">
        <v>2</v>
      </c>
      <c r="J81" s="83">
        <v>0</v>
      </c>
      <c r="K81" s="77">
        <f>SUM(B81:J81)</f>
        <v>1711</v>
      </c>
      <c r="L81" s="69"/>
    </row>
    <row r="82" spans="1:12" ht="18.75" thickBot="1" x14ac:dyDescent="0.3">
      <c r="A82" s="64">
        <v>43937</v>
      </c>
      <c r="H82" s="26"/>
    </row>
    <row r="83" spans="1:12" x14ac:dyDescent="0.25">
      <c r="A83" s="49" t="s">
        <v>26</v>
      </c>
      <c r="B83" s="54">
        <v>6146</v>
      </c>
      <c r="C83" s="55">
        <v>615</v>
      </c>
      <c r="D83" s="56">
        <v>630</v>
      </c>
      <c r="E83" s="55">
        <v>84500</v>
      </c>
      <c r="F83" s="57">
        <v>5247</v>
      </c>
      <c r="G83" s="55">
        <v>601</v>
      </c>
      <c r="H83" s="55">
        <v>14683</v>
      </c>
      <c r="I83" s="58">
        <v>538</v>
      </c>
      <c r="J83" s="68">
        <v>369</v>
      </c>
      <c r="K83" s="54">
        <f>SUM(B83:J83)</f>
        <v>113329</v>
      </c>
      <c r="L83" s="69"/>
    </row>
    <row r="84" spans="1:12" x14ac:dyDescent="0.25">
      <c r="A84" s="50" t="s">
        <v>29</v>
      </c>
      <c r="B84" s="59">
        <v>24</v>
      </c>
      <c r="C84" s="60">
        <v>1</v>
      </c>
      <c r="D84" s="61">
        <v>0</v>
      </c>
      <c r="E84" s="60">
        <v>555</v>
      </c>
      <c r="F84" s="62">
        <v>0</v>
      </c>
      <c r="G84" s="60">
        <v>0</v>
      </c>
      <c r="H84" s="60">
        <v>141</v>
      </c>
      <c r="I84" s="63">
        <v>0</v>
      </c>
      <c r="J84" s="69">
        <v>0</v>
      </c>
      <c r="K84" s="59">
        <f>SUM(B84:J84)</f>
        <v>721</v>
      </c>
      <c r="L84" s="69"/>
    </row>
    <row r="85" spans="1:12" x14ac:dyDescent="0.25">
      <c r="A85" s="50" t="s">
        <v>27</v>
      </c>
      <c r="B85" s="59">
        <v>358</v>
      </c>
      <c r="C85" s="60">
        <v>54</v>
      </c>
      <c r="D85" s="61">
        <v>19</v>
      </c>
      <c r="E85" s="60">
        <v>12000</v>
      </c>
      <c r="F85" s="62">
        <v>146</v>
      </c>
      <c r="G85" s="60">
        <v>12</v>
      </c>
      <c r="H85" s="60" t="s">
        <v>37</v>
      </c>
      <c r="I85" s="63">
        <v>3</v>
      </c>
      <c r="J85" s="69">
        <v>49</v>
      </c>
      <c r="K85" s="59">
        <f t="shared" ref="K85:K87" si="7">SUM(B85:J85)</f>
        <v>12641</v>
      </c>
      <c r="L85" s="69"/>
    </row>
    <row r="86" spans="1:12" x14ac:dyDescent="0.25">
      <c r="A86" s="50" t="s">
        <v>41</v>
      </c>
      <c r="B86" s="59">
        <v>4885</v>
      </c>
      <c r="C86" s="60">
        <v>537</v>
      </c>
      <c r="D86" s="61">
        <v>611</v>
      </c>
      <c r="E86" s="60">
        <v>22000</v>
      </c>
      <c r="F86" s="62">
        <v>5101</v>
      </c>
      <c r="G86" s="60">
        <v>589</v>
      </c>
      <c r="H86" s="60" t="s">
        <v>37</v>
      </c>
      <c r="I86" s="63">
        <v>535</v>
      </c>
      <c r="J86" s="69">
        <v>70</v>
      </c>
      <c r="K86" s="59">
        <f t="shared" si="7"/>
        <v>34328</v>
      </c>
      <c r="L86" s="69"/>
    </row>
    <row r="87" spans="1:12" x14ac:dyDescent="0.25">
      <c r="A87" s="50" t="s">
        <v>42</v>
      </c>
      <c r="B87" s="85">
        <f>B83-(B84+B85+B86)</f>
        <v>879</v>
      </c>
      <c r="C87" s="72"/>
      <c r="D87" s="72"/>
      <c r="E87" s="72">
        <v>49632</v>
      </c>
      <c r="F87" s="72"/>
      <c r="G87" s="72"/>
      <c r="H87" s="60" t="s">
        <v>37</v>
      </c>
      <c r="I87" s="72"/>
      <c r="J87" s="76"/>
      <c r="K87" s="59">
        <f t="shared" si="7"/>
        <v>50511</v>
      </c>
      <c r="L87" s="69"/>
    </row>
    <row r="88" spans="1:12" x14ac:dyDescent="0.25">
      <c r="A88" s="51" t="s">
        <v>30</v>
      </c>
      <c r="B88" s="74">
        <v>229</v>
      </c>
      <c r="C88" s="72">
        <v>24</v>
      </c>
      <c r="D88" s="72">
        <v>29</v>
      </c>
      <c r="E88" s="72">
        <v>16767</v>
      </c>
      <c r="F88" s="72">
        <v>0</v>
      </c>
      <c r="G88" s="72">
        <v>0</v>
      </c>
      <c r="H88" s="75">
        <v>2545</v>
      </c>
      <c r="I88" s="72">
        <v>7</v>
      </c>
      <c r="J88" s="76">
        <v>28</v>
      </c>
      <c r="K88" s="59">
        <f>SUM(B88:J88)</f>
        <v>19629</v>
      </c>
      <c r="L88" s="69"/>
    </row>
    <row r="89" spans="1:12" ht="15.75" thickBot="1" x14ac:dyDescent="0.3">
      <c r="A89" s="51" t="s">
        <v>7</v>
      </c>
      <c r="B89" s="84">
        <v>94</v>
      </c>
      <c r="C89" s="80">
        <v>15</v>
      </c>
      <c r="D89" s="80">
        <v>3</v>
      </c>
      <c r="E89" s="78">
        <v>1022</v>
      </c>
      <c r="F89" s="81">
        <v>139</v>
      </c>
      <c r="G89" s="80">
        <v>21</v>
      </c>
      <c r="H89" s="78">
        <v>144</v>
      </c>
      <c r="I89" s="80">
        <v>2</v>
      </c>
      <c r="J89" s="83">
        <v>0</v>
      </c>
      <c r="K89" s="77">
        <f>SUM(B89:J89)</f>
        <v>1440</v>
      </c>
      <c r="L89" s="69"/>
    </row>
    <row r="90" spans="1:12" ht="18.75" thickBot="1" x14ac:dyDescent="0.3">
      <c r="A90" s="64">
        <v>43942</v>
      </c>
      <c r="H90" s="26"/>
    </row>
    <row r="91" spans="1:12" ht="15.75" thickTop="1" x14ac:dyDescent="0.25">
      <c r="A91" s="87" t="s">
        <v>26</v>
      </c>
      <c r="B91" s="55">
        <v>6271</v>
      </c>
      <c r="C91" s="55">
        <v>615</v>
      </c>
      <c r="D91" s="56">
        <v>635</v>
      </c>
      <c r="E91" s="55">
        <v>80720</v>
      </c>
      <c r="F91" s="57">
        <v>5247</v>
      </c>
      <c r="G91" s="55">
        <v>608</v>
      </c>
      <c r="H91" s="55">
        <v>14606</v>
      </c>
      <c r="I91" s="58">
        <v>557</v>
      </c>
      <c r="J91" s="94">
        <v>370</v>
      </c>
      <c r="K91" s="99">
        <f>SUM(B91:J91)</f>
        <v>109629</v>
      </c>
      <c r="L91" s="86"/>
    </row>
    <row r="92" spans="1:12" x14ac:dyDescent="0.25">
      <c r="A92" s="88" t="s">
        <v>29</v>
      </c>
      <c r="B92" s="60">
        <v>21</v>
      </c>
      <c r="C92" s="60">
        <v>0</v>
      </c>
      <c r="D92" s="61">
        <v>0</v>
      </c>
      <c r="E92" s="60">
        <v>355</v>
      </c>
      <c r="F92" s="62">
        <v>0</v>
      </c>
      <c r="G92" s="60">
        <v>0</v>
      </c>
      <c r="H92" s="60">
        <v>103</v>
      </c>
      <c r="I92" s="63">
        <v>0</v>
      </c>
      <c r="J92" s="95">
        <v>0</v>
      </c>
      <c r="K92" s="100">
        <f t="shared" ref="K92:K96" si="8">SUM(B92:J92)</f>
        <v>479</v>
      </c>
      <c r="L92" s="86"/>
    </row>
    <row r="93" spans="1:12" x14ac:dyDescent="0.25">
      <c r="A93" s="88" t="s">
        <v>27</v>
      </c>
      <c r="B93" s="60">
        <v>403</v>
      </c>
      <c r="C93" s="60">
        <v>51</v>
      </c>
      <c r="D93" s="61">
        <v>22</v>
      </c>
      <c r="E93" s="60">
        <v>12000</v>
      </c>
      <c r="F93" s="62">
        <v>146</v>
      </c>
      <c r="G93" s="60">
        <v>15</v>
      </c>
      <c r="H93" s="60" t="s">
        <v>37</v>
      </c>
      <c r="I93" s="63">
        <v>3</v>
      </c>
      <c r="J93" s="95">
        <v>49</v>
      </c>
      <c r="K93" s="100">
        <f t="shared" si="8"/>
        <v>12689</v>
      </c>
      <c r="L93" s="86"/>
    </row>
    <row r="94" spans="1:12" x14ac:dyDescent="0.25">
      <c r="A94" s="88" t="s">
        <v>41</v>
      </c>
      <c r="B94" s="60">
        <v>4958</v>
      </c>
      <c r="C94" s="60">
        <v>540</v>
      </c>
      <c r="D94" s="61">
        <v>613</v>
      </c>
      <c r="E94" s="60">
        <v>22000</v>
      </c>
      <c r="F94" s="62">
        <v>5101</v>
      </c>
      <c r="G94" s="60">
        <v>593</v>
      </c>
      <c r="H94" s="60" t="s">
        <v>37</v>
      </c>
      <c r="I94" s="63">
        <v>554</v>
      </c>
      <c r="J94" s="95">
        <v>97</v>
      </c>
      <c r="K94" s="100">
        <f t="shared" si="8"/>
        <v>34456</v>
      </c>
      <c r="L94" s="86"/>
    </row>
    <row r="95" spans="1:12" x14ac:dyDescent="0.25">
      <c r="A95" s="88" t="s">
        <v>42</v>
      </c>
      <c r="B95" s="93">
        <v>889</v>
      </c>
      <c r="C95" s="71"/>
      <c r="D95" s="72"/>
      <c r="E95" s="4">
        <v>46365</v>
      </c>
      <c r="F95" s="71"/>
      <c r="G95" s="71"/>
      <c r="H95" s="71" t="s">
        <v>37</v>
      </c>
      <c r="I95" s="71"/>
      <c r="J95" s="96"/>
      <c r="K95" s="100">
        <f t="shared" si="8"/>
        <v>47254</v>
      </c>
      <c r="L95" s="86"/>
    </row>
    <row r="96" spans="1:12" x14ac:dyDescent="0.25">
      <c r="A96" s="89" t="s">
        <v>30</v>
      </c>
      <c r="B96" s="90">
        <v>241</v>
      </c>
      <c r="C96" s="72">
        <v>24</v>
      </c>
      <c r="D96" s="72">
        <v>28</v>
      </c>
      <c r="E96" s="72">
        <v>20202</v>
      </c>
      <c r="F96" s="72">
        <v>0</v>
      </c>
      <c r="G96" s="72">
        <v>0</v>
      </c>
      <c r="H96" s="60">
        <v>2694</v>
      </c>
      <c r="I96" s="72">
        <v>10</v>
      </c>
      <c r="J96" s="97">
        <v>27</v>
      </c>
      <c r="K96" s="100">
        <f t="shared" si="8"/>
        <v>23226</v>
      </c>
      <c r="L96" s="86"/>
    </row>
    <row r="97" spans="1:12" ht="15.75" thickBot="1" x14ac:dyDescent="0.3">
      <c r="A97" s="91" t="s">
        <v>7</v>
      </c>
      <c r="B97" s="80">
        <v>95</v>
      </c>
      <c r="C97" s="80">
        <v>1</v>
      </c>
      <c r="D97" s="80">
        <v>0</v>
      </c>
      <c r="E97" s="78">
        <v>838</v>
      </c>
      <c r="F97" s="80">
        <v>140</v>
      </c>
      <c r="G97" s="80">
        <v>21</v>
      </c>
      <c r="H97" s="92">
        <v>97</v>
      </c>
      <c r="I97" s="80">
        <v>2</v>
      </c>
      <c r="J97" s="98">
        <v>0</v>
      </c>
      <c r="K97" s="101">
        <f>SUM(B97:J97)</f>
        <v>1194</v>
      </c>
      <c r="L97" s="86"/>
    </row>
    <row r="98" spans="1:12" ht="18.75" thickBot="1" x14ac:dyDescent="0.3">
      <c r="A98" s="64">
        <v>43944</v>
      </c>
      <c r="H98" s="26"/>
    </row>
    <row r="99" spans="1:12" ht="15.75" thickTop="1" x14ac:dyDescent="0.25">
      <c r="A99" s="102" t="s">
        <v>26</v>
      </c>
      <c r="B99" s="107">
        <v>6260</v>
      </c>
      <c r="C99" s="108">
        <v>615</v>
      </c>
      <c r="D99" s="58">
        <v>633</v>
      </c>
      <c r="E99" s="108">
        <v>81033</v>
      </c>
      <c r="F99" s="58">
        <v>5247</v>
      </c>
      <c r="G99" s="108">
        <v>607</v>
      </c>
      <c r="H99" s="108">
        <v>14606</v>
      </c>
      <c r="I99" s="58">
        <v>513</v>
      </c>
      <c r="J99" s="108">
        <v>365</v>
      </c>
      <c r="K99" s="99">
        <f t="shared" ref="K99:K105" si="9">SUM(B99:J99)</f>
        <v>109879</v>
      </c>
    </row>
    <row r="100" spans="1:12" x14ac:dyDescent="0.25">
      <c r="A100" s="103" t="s">
        <v>29</v>
      </c>
      <c r="B100" s="109">
        <v>17</v>
      </c>
      <c r="C100" s="110">
        <v>0</v>
      </c>
      <c r="D100" s="63">
        <v>0</v>
      </c>
      <c r="E100" s="110">
        <v>255</v>
      </c>
      <c r="F100" s="63">
        <v>0</v>
      </c>
      <c r="G100" s="110">
        <v>0</v>
      </c>
      <c r="H100" s="110">
        <v>103</v>
      </c>
      <c r="I100" s="63">
        <v>0</v>
      </c>
      <c r="J100" s="110">
        <v>0</v>
      </c>
      <c r="K100" s="100">
        <f t="shared" si="9"/>
        <v>375</v>
      </c>
    </row>
    <row r="101" spans="1:12" x14ac:dyDescent="0.25">
      <c r="A101" s="103" t="s">
        <v>27</v>
      </c>
      <c r="B101" s="109">
        <v>340</v>
      </c>
      <c r="C101" s="110">
        <v>51</v>
      </c>
      <c r="D101" s="63">
        <v>19</v>
      </c>
      <c r="E101" s="110">
        <v>12000</v>
      </c>
      <c r="F101" s="63">
        <v>146</v>
      </c>
      <c r="G101" s="110">
        <v>14</v>
      </c>
      <c r="H101" s="110" t="s">
        <v>37</v>
      </c>
      <c r="I101" s="63">
        <v>3</v>
      </c>
      <c r="J101" s="110">
        <v>49</v>
      </c>
      <c r="K101" s="100">
        <f t="shared" si="9"/>
        <v>12622</v>
      </c>
    </row>
    <row r="102" spans="1:12" x14ac:dyDescent="0.25">
      <c r="A102" s="103" t="s">
        <v>41</v>
      </c>
      <c r="B102" s="109">
        <v>4983</v>
      </c>
      <c r="C102" s="110">
        <v>540</v>
      </c>
      <c r="D102" s="63">
        <v>614</v>
      </c>
      <c r="E102" s="110">
        <v>22000</v>
      </c>
      <c r="F102" s="63">
        <v>5101</v>
      </c>
      <c r="G102" s="110">
        <v>593</v>
      </c>
      <c r="H102" s="110" t="s">
        <v>37</v>
      </c>
      <c r="I102" s="63">
        <v>510</v>
      </c>
      <c r="J102" s="110">
        <v>112</v>
      </c>
      <c r="K102" s="100">
        <f t="shared" si="9"/>
        <v>34453</v>
      </c>
    </row>
    <row r="103" spans="1:12" x14ac:dyDescent="0.25">
      <c r="A103" s="103" t="s">
        <v>42</v>
      </c>
      <c r="B103" s="106">
        <f>B99-(B100+B101+B102)</f>
        <v>920</v>
      </c>
      <c r="C103" s="106">
        <f t="shared" ref="C103:J103" si="10">C99-(C100+C101+C102)</f>
        <v>24</v>
      </c>
      <c r="D103" s="106">
        <f t="shared" si="10"/>
        <v>0</v>
      </c>
      <c r="E103" s="106">
        <v>46778</v>
      </c>
      <c r="F103" s="106">
        <f t="shared" si="10"/>
        <v>0</v>
      </c>
      <c r="G103" s="106">
        <f t="shared" si="10"/>
        <v>0</v>
      </c>
      <c r="H103" s="106" t="s">
        <v>37</v>
      </c>
      <c r="I103" s="106">
        <f t="shared" si="10"/>
        <v>0</v>
      </c>
      <c r="J103" s="106">
        <f t="shared" si="10"/>
        <v>204</v>
      </c>
      <c r="K103" s="100">
        <f t="shared" si="9"/>
        <v>47926</v>
      </c>
    </row>
    <row r="104" spans="1:12" x14ac:dyDescent="0.25">
      <c r="A104" s="104" t="s">
        <v>30</v>
      </c>
      <c r="B104" s="106">
        <v>256</v>
      </c>
      <c r="C104" s="93">
        <v>24</v>
      </c>
      <c r="D104" s="93">
        <v>27</v>
      </c>
      <c r="E104" s="93">
        <v>19367</v>
      </c>
      <c r="F104" s="93">
        <v>0</v>
      </c>
      <c r="G104" s="93">
        <v>0</v>
      </c>
      <c r="H104" s="93">
        <v>2694</v>
      </c>
      <c r="I104" s="93">
        <v>10</v>
      </c>
      <c r="J104" s="93">
        <v>32</v>
      </c>
      <c r="K104" s="100">
        <f t="shared" si="9"/>
        <v>22410</v>
      </c>
    </row>
    <row r="105" spans="1:12" ht="15.75" thickBot="1" x14ac:dyDescent="0.3">
      <c r="A105" s="105" t="s">
        <v>7</v>
      </c>
      <c r="B105" s="111">
        <v>69</v>
      </c>
      <c r="C105" s="112">
        <v>1</v>
      </c>
      <c r="D105" s="112">
        <v>0</v>
      </c>
      <c r="E105" s="112">
        <v>798</v>
      </c>
      <c r="F105" s="112">
        <v>140</v>
      </c>
      <c r="G105" s="112">
        <v>21</v>
      </c>
      <c r="H105" s="113">
        <v>97</v>
      </c>
      <c r="I105" s="112">
        <v>2</v>
      </c>
      <c r="J105" s="112">
        <v>0</v>
      </c>
      <c r="K105" s="101">
        <f t="shared" si="9"/>
        <v>1128</v>
      </c>
    </row>
    <row r="106" spans="1:12" ht="18.75" thickBot="1" x14ac:dyDescent="0.3">
      <c r="A106" s="64">
        <v>43949</v>
      </c>
      <c r="H106" s="26"/>
    </row>
    <row r="107" spans="1:12" ht="15.75" thickTop="1" x14ac:dyDescent="0.25">
      <c r="A107" s="102" t="s">
        <v>26</v>
      </c>
      <c r="B107" s="107">
        <v>6368</v>
      </c>
      <c r="C107" s="108">
        <v>616</v>
      </c>
      <c r="D107" s="58">
        <v>572</v>
      </c>
      <c r="E107" s="108">
        <v>79160</v>
      </c>
      <c r="F107" s="58">
        <v>5247</v>
      </c>
      <c r="G107" s="108">
        <v>598</v>
      </c>
      <c r="H107" s="108">
        <v>14606</v>
      </c>
      <c r="I107" s="58">
        <v>513</v>
      </c>
      <c r="J107" s="108">
        <v>397</v>
      </c>
      <c r="K107" s="99">
        <f>SUM(B107:J107)</f>
        <v>108077</v>
      </c>
    </row>
    <row r="108" spans="1:12" x14ac:dyDescent="0.25">
      <c r="A108" s="103" t="s">
        <v>29</v>
      </c>
      <c r="B108" s="109">
        <v>16</v>
      </c>
      <c r="E108" s="110">
        <v>271</v>
      </c>
      <c r="F108" s="63">
        <v>0</v>
      </c>
      <c r="G108" s="110">
        <v>0</v>
      </c>
      <c r="H108" s="110">
        <v>103</v>
      </c>
      <c r="I108" s="63">
        <v>0</v>
      </c>
      <c r="J108" s="110">
        <v>0</v>
      </c>
      <c r="K108" s="100">
        <f t="shared" ref="K108:K112" si="11">SUM(B108:J108)</f>
        <v>390</v>
      </c>
    </row>
    <row r="109" spans="1:12" x14ac:dyDescent="0.25">
      <c r="A109" s="103" t="s">
        <v>27</v>
      </c>
      <c r="B109" s="109">
        <v>439</v>
      </c>
      <c r="C109" s="110">
        <v>0</v>
      </c>
      <c r="D109" s="63">
        <v>0</v>
      </c>
      <c r="E109" s="110">
        <v>12000</v>
      </c>
      <c r="F109" s="63">
        <v>146</v>
      </c>
      <c r="G109" s="110">
        <v>14</v>
      </c>
      <c r="H109" s="110" t="s">
        <v>37</v>
      </c>
      <c r="I109" s="63">
        <v>3</v>
      </c>
      <c r="J109" s="110">
        <v>49</v>
      </c>
      <c r="K109" s="100">
        <f t="shared" si="11"/>
        <v>12651</v>
      </c>
    </row>
    <row r="110" spans="1:12" x14ac:dyDescent="0.25">
      <c r="A110" s="103" t="s">
        <v>41</v>
      </c>
      <c r="B110" s="109">
        <v>4828</v>
      </c>
      <c r="C110" s="110">
        <v>52</v>
      </c>
      <c r="D110" s="63">
        <v>21</v>
      </c>
      <c r="E110" s="110">
        <v>22000</v>
      </c>
      <c r="F110" s="63">
        <v>5101</v>
      </c>
      <c r="G110" s="110">
        <v>584</v>
      </c>
      <c r="H110" s="110" t="s">
        <v>37</v>
      </c>
      <c r="I110" s="63">
        <v>510</v>
      </c>
      <c r="J110" s="110">
        <v>132</v>
      </c>
      <c r="K110" s="100">
        <f t="shared" si="11"/>
        <v>33228</v>
      </c>
    </row>
    <row r="111" spans="1:12" x14ac:dyDescent="0.25">
      <c r="A111" s="103" t="s">
        <v>42</v>
      </c>
      <c r="B111" s="106">
        <f>B107-(B108+B109+B110)</f>
        <v>1085</v>
      </c>
      <c r="C111" s="110">
        <v>540</v>
      </c>
      <c r="D111" s="63">
        <v>551</v>
      </c>
      <c r="E111" s="106">
        <v>44889</v>
      </c>
      <c r="F111" s="106">
        <v>0</v>
      </c>
      <c r="G111" s="106"/>
      <c r="H111" s="106" t="s">
        <v>37</v>
      </c>
      <c r="I111" s="106">
        <f t="shared" ref="I111" si="12">I107-(I108+I109+I110)</f>
        <v>0</v>
      </c>
      <c r="J111" s="106">
        <v>32</v>
      </c>
      <c r="K111" s="100">
        <f t="shared" si="11"/>
        <v>47097</v>
      </c>
    </row>
    <row r="112" spans="1:12" x14ac:dyDescent="0.25">
      <c r="A112" s="104" t="s">
        <v>30</v>
      </c>
      <c r="B112" s="114">
        <v>59</v>
      </c>
      <c r="C112" s="106">
        <v>24</v>
      </c>
      <c r="D112" s="106">
        <v>30</v>
      </c>
      <c r="E112" s="93">
        <v>20840</v>
      </c>
      <c r="F112" s="115">
        <v>0</v>
      </c>
      <c r="G112" s="93">
        <v>0</v>
      </c>
      <c r="H112" s="93">
        <v>2694</v>
      </c>
      <c r="I112" s="93">
        <v>10</v>
      </c>
      <c r="J112" s="93">
        <v>0</v>
      </c>
      <c r="K112" s="100">
        <f t="shared" si="11"/>
        <v>23657</v>
      </c>
    </row>
    <row r="113" spans="1:11" ht="15.75" thickBot="1" x14ac:dyDescent="0.3">
      <c r="A113" s="105" t="s">
        <v>7</v>
      </c>
      <c r="B113" s="106">
        <v>84</v>
      </c>
      <c r="C113" s="112">
        <v>1</v>
      </c>
      <c r="D113" s="112">
        <v>2</v>
      </c>
      <c r="E113" s="112">
        <v>647</v>
      </c>
      <c r="F113" s="112">
        <v>142</v>
      </c>
      <c r="G113" s="112">
        <v>21</v>
      </c>
      <c r="H113" s="113">
        <v>97</v>
      </c>
      <c r="I113" s="112">
        <v>2</v>
      </c>
      <c r="J113" s="112">
        <v>0</v>
      </c>
      <c r="K113" s="101">
        <f>SUM(B113:J113)</f>
        <v>996</v>
      </c>
    </row>
    <row r="114" spans="1:11" ht="18.75" thickBot="1" x14ac:dyDescent="0.3">
      <c r="A114" s="45">
        <v>43951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1"/>
    </row>
    <row r="115" spans="1:11" x14ac:dyDescent="0.25">
      <c r="A115" s="132" t="s">
        <v>26</v>
      </c>
      <c r="B115" s="133">
        <v>6247</v>
      </c>
      <c r="C115" s="134">
        <v>616</v>
      </c>
      <c r="D115" s="134">
        <v>571</v>
      </c>
      <c r="E115" s="134">
        <v>79290</v>
      </c>
      <c r="F115" s="134">
        <v>5246</v>
      </c>
      <c r="G115" s="134">
        <v>574</v>
      </c>
      <c r="H115" s="108">
        <v>14050</v>
      </c>
      <c r="I115" s="134">
        <v>522</v>
      </c>
      <c r="J115" s="134">
        <v>371</v>
      </c>
      <c r="K115" s="134">
        <f>SUM(B115:J115)</f>
        <v>107487</v>
      </c>
    </row>
    <row r="116" spans="1:11" x14ac:dyDescent="0.25">
      <c r="A116" s="103" t="s">
        <v>29</v>
      </c>
      <c r="B116" s="135">
        <v>16</v>
      </c>
      <c r="C116" s="136">
        <v>0</v>
      </c>
      <c r="D116" s="136">
        <v>0</v>
      </c>
      <c r="E116" s="136">
        <v>256</v>
      </c>
      <c r="F116" s="136">
        <v>0</v>
      </c>
      <c r="G116" s="136">
        <v>0</v>
      </c>
      <c r="H116" s="110">
        <v>38</v>
      </c>
      <c r="I116" s="136">
        <v>0</v>
      </c>
      <c r="J116" s="136">
        <v>0</v>
      </c>
      <c r="K116" s="136">
        <f t="shared" ref="K116:K121" si="13">SUM(B116:J116)</f>
        <v>310</v>
      </c>
    </row>
    <row r="117" spans="1:11" x14ac:dyDescent="0.25">
      <c r="A117" s="103" t="s">
        <v>27</v>
      </c>
      <c r="B117" s="135">
        <v>387</v>
      </c>
      <c r="C117" s="136">
        <v>52</v>
      </c>
      <c r="D117" s="136">
        <v>22</v>
      </c>
      <c r="E117" s="136">
        <v>12000</v>
      </c>
      <c r="F117" s="136">
        <v>146</v>
      </c>
      <c r="G117" s="136">
        <v>14</v>
      </c>
      <c r="H117" s="110" t="s">
        <v>37</v>
      </c>
      <c r="I117" s="136">
        <v>2</v>
      </c>
      <c r="J117" s="136">
        <v>49</v>
      </c>
      <c r="K117" s="136">
        <f t="shared" si="13"/>
        <v>12672</v>
      </c>
    </row>
    <row r="118" spans="1:11" x14ac:dyDescent="0.25">
      <c r="A118" s="103" t="s">
        <v>28</v>
      </c>
      <c r="B118" s="135">
        <v>4961</v>
      </c>
      <c r="C118" s="136">
        <v>540</v>
      </c>
      <c r="D118" s="136">
        <v>549</v>
      </c>
      <c r="E118" s="136">
        <v>25560</v>
      </c>
      <c r="F118" s="136">
        <v>5100</v>
      </c>
      <c r="G118" s="136">
        <v>560</v>
      </c>
      <c r="H118" s="110">
        <v>4986</v>
      </c>
      <c r="I118" s="136">
        <v>520</v>
      </c>
      <c r="J118" s="136">
        <v>132</v>
      </c>
      <c r="K118" s="136">
        <f t="shared" si="13"/>
        <v>42908</v>
      </c>
    </row>
    <row r="119" spans="1:11" x14ac:dyDescent="0.25">
      <c r="A119" s="103" t="s">
        <v>42</v>
      </c>
      <c r="B119" s="135">
        <f>B115-(B116+B117+B118)</f>
        <v>883</v>
      </c>
      <c r="C119" s="136"/>
      <c r="D119" s="136"/>
      <c r="E119" s="136">
        <v>41474</v>
      </c>
      <c r="F119" s="136"/>
      <c r="G119" s="136"/>
      <c r="H119" s="106">
        <v>9652</v>
      </c>
      <c r="I119" s="136"/>
      <c r="J119" s="136"/>
      <c r="K119" s="136">
        <f t="shared" si="13"/>
        <v>52009</v>
      </c>
    </row>
    <row r="120" spans="1:11" x14ac:dyDescent="0.25">
      <c r="A120" s="104" t="s">
        <v>30</v>
      </c>
      <c r="B120" s="135">
        <v>270</v>
      </c>
      <c r="C120" s="136">
        <v>24</v>
      </c>
      <c r="D120" s="136">
        <v>26</v>
      </c>
      <c r="E120" s="136">
        <v>20170</v>
      </c>
      <c r="F120" s="136">
        <v>0</v>
      </c>
      <c r="G120" s="136">
        <v>0</v>
      </c>
      <c r="H120" s="93">
        <v>3255</v>
      </c>
      <c r="I120" s="136">
        <v>14</v>
      </c>
      <c r="J120" s="136">
        <v>26</v>
      </c>
      <c r="K120" s="136">
        <f t="shared" si="13"/>
        <v>23785</v>
      </c>
    </row>
    <row r="121" spans="1:11" ht="15.75" thickBot="1" x14ac:dyDescent="0.3">
      <c r="A121" s="104" t="s">
        <v>7</v>
      </c>
      <c r="B121" s="135">
        <v>84</v>
      </c>
      <c r="C121" s="136">
        <v>1</v>
      </c>
      <c r="D121" s="136">
        <v>5</v>
      </c>
      <c r="E121" s="136">
        <v>623</v>
      </c>
      <c r="F121" s="136">
        <v>143</v>
      </c>
      <c r="G121" s="136">
        <v>21</v>
      </c>
      <c r="H121" s="113">
        <v>67</v>
      </c>
      <c r="I121" s="136">
        <v>2</v>
      </c>
      <c r="J121" s="136">
        <v>0</v>
      </c>
      <c r="K121" s="136">
        <f t="shared" si="13"/>
        <v>946</v>
      </c>
    </row>
    <row r="122" spans="1:11" ht="18.75" thickBot="1" x14ac:dyDescent="0.3">
      <c r="A122" s="45">
        <v>43956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1"/>
    </row>
    <row r="123" spans="1:11" x14ac:dyDescent="0.25">
      <c r="A123" s="132" t="s">
        <v>26</v>
      </c>
      <c r="B123" s="133">
        <v>6088</v>
      </c>
      <c r="C123" s="134">
        <v>616</v>
      </c>
      <c r="D123" s="134">
        <v>549</v>
      </c>
      <c r="E123" s="134">
        <v>78224</v>
      </c>
      <c r="F123" s="134">
        <v>5246</v>
      </c>
      <c r="G123" s="134">
        <v>579</v>
      </c>
      <c r="H123" s="108">
        <v>13933</v>
      </c>
      <c r="I123" s="134">
        <v>620</v>
      </c>
      <c r="J123" s="134">
        <v>365</v>
      </c>
      <c r="K123" s="134">
        <f>SUM(B123:J123)</f>
        <v>106220</v>
      </c>
    </row>
    <row r="124" spans="1:11" x14ac:dyDescent="0.25">
      <c r="A124" s="103" t="s">
        <v>29</v>
      </c>
      <c r="B124" s="135">
        <v>12</v>
      </c>
      <c r="C124" s="136">
        <v>0</v>
      </c>
      <c r="D124" s="136">
        <v>0</v>
      </c>
      <c r="E124" s="136">
        <v>206</v>
      </c>
      <c r="F124" s="136">
        <v>0</v>
      </c>
      <c r="G124" s="136">
        <v>0</v>
      </c>
      <c r="H124" s="110">
        <v>28</v>
      </c>
      <c r="I124" s="136">
        <v>0</v>
      </c>
      <c r="J124" s="136">
        <v>0</v>
      </c>
      <c r="K124" s="136">
        <f t="shared" ref="K124:K128" si="14">SUM(B124:J124)</f>
        <v>246</v>
      </c>
    </row>
    <row r="125" spans="1:11" x14ac:dyDescent="0.25">
      <c r="A125" s="103" t="s">
        <v>27</v>
      </c>
      <c r="B125" s="135">
        <v>270</v>
      </c>
      <c r="C125" s="136">
        <v>52</v>
      </c>
      <c r="D125" s="136">
        <v>21</v>
      </c>
      <c r="E125" s="136">
        <v>12000</v>
      </c>
      <c r="F125" s="136">
        <v>146</v>
      </c>
      <c r="G125" s="136">
        <v>11</v>
      </c>
      <c r="H125" s="110" t="s">
        <v>37</v>
      </c>
      <c r="I125" s="136">
        <v>21</v>
      </c>
      <c r="J125" s="136">
        <v>49</v>
      </c>
      <c r="K125" s="136">
        <f t="shared" si="14"/>
        <v>12570</v>
      </c>
    </row>
    <row r="126" spans="1:11" x14ac:dyDescent="0.25">
      <c r="A126" s="103" t="s">
        <v>28</v>
      </c>
      <c r="B126" s="135">
        <v>4931</v>
      </c>
      <c r="C126" s="136">
        <v>540</v>
      </c>
      <c r="D126" s="136">
        <v>528</v>
      </c>
      <c r="E126" s="136">
        <v>25574</v>
      </c>
      <c r="F126" s="136">
        <v>5100</v>
      </c>
      <c r="G126" s="136">
        <v>568</v>
      </c>
      <c r="H126" s="110">
        <v>5009</v>
      </c>
      <c r="I126" s="136">
        <v>599</v>
      </c>
      <c r="J126" s="136">
        <v>132</v>
      </c>
      <c r="K126" s="136">
        <f t="shared" si="14"/>
        <v>42981</v>
      </c>
    </row>
    <row r="127" spans="1:11" x14ac:dyDescent="0.25">
      <c r="A127" s="103" t="s">
        <v>42</v>
      </c>
      <c r="B127" s="72">
        <f>B123-(B124+B126+B125)</f>
        <v>875</v>
      </c>
      <c r="C127" s="72">
        <f t="shared" ref="C127:J127" si="15">C123-(C124+C126+C125)</f>
        <v>24</v>
      </c>
      <c r="D127" s="72">
        <f t="shared" si="15"/>
        <v>0</v>
      </c>
      <c r="E127" s="72">
        <f t="shared" si="15"/>
        <v>40444</v>
      </c>
      <c r="F127" s="72">
        <f t="shared" si="15"/>
        <v>0</v>
      </c>
      <c r="G127" s="72">
        <f t="shared" si="15"/>
        <v>0</v>
      </c>
      <c r="H127" s="72">
        <v>9652</v>
      </c>
      <c r="I127" s="72">
        <f t="shared" si="15"/>
        <v>0</v>
      </c>
      <c r="J127" s="72">
        <f t="shared" si="15"/>
        <v>184</v>
      </c>
      <c r="K127" s="136">
        <f>SUM(B127:J127)</f>
        <v>51179</v>
      </c>
    </row>
    <row r="128" spans="1:11" x14ac:dyDescent="0.25">
      <c r="A128" s="104" t="s">
        <v>30</v>
      </c>
      <c r="B128" s="135">
        <v>258</v>
      </c>
      <c r="C128" s="136">
        <v>24</v>
      </c>
      <c r="D128" s="136">
        <v>27</v>
      </c>
      <c r="E128" s="136">
        <v>21776</v>
      </c>
      <c r="F128" s="136">
        <v>0</v>
      </c>
      <c r="G128" s="136">
        <v>0</v>
      </c>
      <c r="H128" s="93">
        <v>3384</v>
      </c>
      <c r="I128" s="136">
        <v>16</v>
      </c>
      <c r="J128" s="136">
        <v>32</v>
      </c>
      <c r="K128" s="136">
        <f t="shared" si="14"/>
        <v>25517</v>
      </c>
    </row>
    <row r="129" spans="1:11" ht="15.75" thickBot="1" x14ac:dyDescent="0.3">
      <c r="A129" s="104" t="s">
        <v>7</v>
      </c>
      <c r="B129" s="135">
        <v>66</v>
      </c>
      <c r="C129" s="136">
        <v>1</v>
      </c>
      <c r="D129" s="136">
        <v>4</v>
      </c>
      <c r="E129" s="136">
        <v>565</v>
      </c>
      <c r="F129" s="136">
        <v>143</v>
      </c>
      <c r="G129" s="136">
        <v>19</v>
      </c>
      <c r="H129" s="113">
        <v>55</v>
      </c>
      <c r="I129" s="136">
        <v>2</v>
      </c>
      <c r="J129" s="136">
        <v>0</v>
      </c>
      <c r="K129" s="136">
        <f>SUM(B129:J129)</f>
        <v>855</v>
      </c>
    </row>
    <row r="130" spans="1:11" ht="18.75" thickBot="1" x14ac:dyDescent="0.3">
      <c r="A130" s="45">
        <v>43958</v>
      </c>
      <c r="B130" s="130"/>
      <c r="C130" s="130"/>
      <c r="D130" s="130"/>
      <c r="E130" s="130"/>
      <c r="F130" s="130"/>
      <c r="G130" s="130"/>
      <c r="H130" s="170"/>
      <c r="I130" s="130"/>
      <c r="J130" s="130"/>
      <c r="K130" s="131"/>
    </row>
    <row r="131" spans="1:11" ht="15.75" thickBot="1" x14ac:dyDescent="0.3">
      <c r="A131" s="132" t="s">
        <v>26</v>
      </c>
      <c r="B131" s="133">
        <v>6208</v>
      </c>
      <c r="C131" s="134">
        <v>616</v>
      </c>
      <c r="D131" s="134">
        <v>553</v>
      </c>
      <c r="E131" s="134">
        <v>77465</v>
      </c>
      <c r="F131" s="134">
        <v>5166</v>
      </c>
      <c r="G131" s="134">
        <v>548</v>
      </c>
      <c r="H131" s="108">
        <v>13808</v>
      </c>
      <c r="I131" s="134">
        <v>621</v>
      </c>
      <c r="J131" s="134">
        <v>368</v>
      </c>
      <c r="K131" s="134">
        <f>SUM(B131:J131)</f>
        <v>105353</v>
      </c>
    </row>
    <row r="132" spans="1:11" ht="15.75" thickBot="1" x14ac:dyDescent="0.3">
      <c r="A132" s="103" t="s">
        <v>29</v>
      </c>
      <c r="B132" s="135">
        <v>12</v>
      </c>
      <c r="C132" s="136">
        <v>0</v>
      </c>
      <c r="D132" s="136">
        <v>0</v>
      </c>
      <c r="E132" s="136">
        <v>208</v>
      </c>
      <c r="F132" s="136">
        <v>1</v>
      </c>
      <c r="G132" s="136">
        <v>0</v>
      </c>
      <c r="H132" s="110">
        <v>35</v>
      </c>
      <c r="I132" s="136">
        <v>0</v>
      </c>
      <c r="J132" s="136">
        <v>0</v>
      </c>
      <c r="K132" s="134">
        <f t="shared" ref="K132:K137" si="16">SUM(B132:J132)</f>
        <v>256</v>
      </c>
    </row>
    <row r="133" spans="1:11" ht="15.75" thickBot="1" x14ac:dyDescent="0.3">
      <c r="A133" s="103" t="s">
        <v>27</v>
      </c>
      <c r="B133" s="135">
        <v>306</v>
      </c>
      <c r="C133" s="136">
        <v>52</v>
      </c>
      <c r="D133" s="136">
        <v>21</v>
      </c>
      <c r="E133" s="136">
        <v>12000</v>
      </c>
      <c r="F133" s="136">
        <v>146</v>
      </c>
      <c r="G133" s="136">
        <v>13</v>
      </c>
      <c r="H133" s="110" t="s">
        <v>37</v>
      </c>
      <c r="I133" s="136">
        <v>21</v>
      </c>
      <c r="J133" s="136">
        <v>49</v>
      </c>
      <c r="K133" s="134">
        <f t="shared" si="16"/>
        <v>12608</v>
      </c>
    </row>
    <row r="134" spans="1:11" ht="15.75" thickBot="1" x14ac:dyDescent="0.3">
      <c r="A134" s="103" t="s">
        <v>28</v>
      </c>
      <c r="B134" s="135">
        <v>4997</v>
      </c>
      <c r="C134" s="136">
        <v>540</v>
      </c>
      <c r="D134" s="136">
        <v>532</v>
      </c>
      <c r="E134" s="136">
        <v>25500</v>
      </c>
      <c r="F134" s="136">
        <v>5019</v>
      </c>
      <c r="G134" s="136">
        <v>535</v>
      </c>
      <c r="H134" s="110">
        <v>4980</v>
      </c>
      <c r="I134" s="136">
        <v>600</v>
      </c>
      <c r="J134" s="136">
        <v>132</v>
      </c>
      <c r="K134" s="134">
        <f t="shared" si="16"/>
        <v>42835</v>
      </c>
    </row>
    <row r="135" spans="1:11" ht="15.75" thickBot="1" x14ac:dyDescent="0.3">
      <c r="A135" s="103" t="s">
        <v>42</v>
      </c>
      <c r="B135" s="72">
        <f>B131-(B132+B134+B133)</f>
        <v>893</v>
      </c>
      <c r="C135" s="72">
        <f t="shared" ref="C135:G135" si="17">C131-(C132+C134+C133)</f>
        <v>24</v>
      </c>
      <c r="D135" s="72">
        <f t="shared" si="17"/>
        <v>0</v>
      </c>
      <c r="E135" s="72">
        <f t="shared" si="17"/>
        <v>39757</v>
      </c>
      <c r="F135" s="72">
        <f t="shared" si="17"/>
        <v>0</v>
      </c>
      <c r="G135" s="72">
        <f t="shared" si="17"/>
        <v>0</v>
      </c>
      <c r="H135" s="72">
        <v>8793</v>
      </c>
      <c r="I135" s="72">
        <f t="shared" ref="I135:J135" si="18">I131-(I132+I134+I133)</f>
        <v>0</v>
      </c>
      <c r="J135" s="72">
        <f t="shared" si="18"/>
        <v>187</v>
      </c>
      <c r="K135" s="134">
        <f t="shared" si="16"/>
        <v>49654</v>
      </c>
    </row>
    <row r="136" spans="1:11" ht="15.75" thickBot="1" x14ac:dyDescent="0.3">
      <c r="A136" s="104" t="s">
        <v>30</v>
      </c>
      <c r="B136" s="135">
        <v>174</v>
      </c>
      <c r="C136" s="136">
        <v>24</v>
      </c>
      <c r="D136" s="136">
        <v>26</v>
      </c>
      <c r="E136" s="136">
        <v>22535</v>
      </c>
      <c r="F136" s="136">
        <v>80</v>
      </c>
      <c r="G136" s="136">
        <v>0</v>
      </c>
      <c r="H136" s="93">
        <v>3515</v>
      </c>
      <c r="I136" s="136">
        <v>16</v>
      </c>
      <c r="J136" s="136">
        <v>29</v>
      </c>
      <c r="K136" s="134">
        <f t="shared" si="16"/>
        <v>26399</v>
      </c>
    </row>
    <row r="137" spans="1:11" ht="15.75" thickBot="1" x14ac:dyDescent="0.3">
      <c r="A137" s="104" t="s">
        <v>7</v>
      </c>
      <c r="B137" s="135">
        <v>72</v>
      </c>
      <c r="C137" s="136">
        <v>1</v>
      </c>
      <c r="D137" s="136">
        <v>5</v>
      </c>
      <c r="E137" s="136">
        <v>554</v>
      </c>
      <c r="F137" s="136">
        <v>147</v>
      </c>
      <c r="G137" s="136">
        <v>18</v>
      </c>
      <c r="H137" s="113">
        <v>49</v>
      </c>
      <c r="I137" s="136">
        <v>2</v>
      </c>
      <c r="J137" s="136">
        <v>0</v>
      </c>
      <c r="K137" s="134">
        <f t="shared" si="16"/>
        <v>848</v>
      </c>
    </row>
    <row r="138" spans="1:11" ht="18.75" thickBot="1" x14ac:dyDescent="0.3">
      <c r="A138" s="45">
        <v>43963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1:11" ht="15.75" thickBot="1" x14ac:dyDescent="0.3">
      <c r="A139" s="145" t="s">
        <v>26</v>
      </c>
      <c r="B139" s="146">
        <v>5944</v>
      </c>
      <c r="C139" s="139">
        <v>616</v>
      </c>
      <c r="D139" s="139">
        <v>579</v>
      </c>
      <c r="E139" s="139">
        <v>66344</v>
      </c>
      <c r="F139" s="139">
        <v>5162</v>
      </c>
      <c r="G139" s="139">
        <v>548</v>
      </c>
      <c r="H139" s="139">
        <v>11291</v>
      </c>
      <c r="I139" s="139">
        <v>558</v>
      </c>
      <c r="J139" s="139">
        <v>362</v>
      </c>
      <c r="K139" s="147">
        <f>SUM(B139:J139)</f>
        <v>91404</v>
      </c>
    </row>
    <row r="140" spans="1:11" ht="15.75" thickBot="1" x14ac:dyDescent="0.3">
      <c r="A140" s="148" t="s">
        <v>29</v>
      </c>
      <c r="B140" s="149">
        <v>12</v>
      </c>
      <c r="C140" s="141">
        <v>0</v>
      </c>
      <c r="D140" s="141">
        <v>0</v>
      </c>
      <c r="E140" s="141">
        <v>187</v>
      </c>
      <c r="F140" s="141">
        <v>0</v>
      </c>
      <c r="G140" s="141">
        <v>0</v>
      </c>
      <c r="H140" s="141">
        <v>42</v>
      </c>
      <c r="I140" s="141">
        <v>0</v>
      </c>
      <c r="J140" s="141">
        <v>0</v>
      </c>
      <c r="K140" s="147">
        <f t="shared" ref="K140:K145" si="19">SUM(B140:J140)</f>
        <v>241</v>
      </c>
    </row>
    <row r="141" spans="1:11" ht="15.75" thickBot="1" x14ac:dyDescent="0.3">
      <c r="A141" s="150" t="s">
        <v>27</v>
      </c>
      <c r="B141" s="149">
        <v>256</v>
      </c>
      <c r="C141" s="141">
        <v>51</v>
      </c>
      <c r="D141" s="141">
        <v>21</v>
      </c>
      <c r="E141" s="141">
        <v>10000</v>
      </c>
      <c r="F141" s="141">
        <v>146</v>
      </c>
      <c r="G141" s="141">
        <v>13</v>
      </c>
      <c r="H141" s="141" t="s">
        <v>37</v>
      </c>
      <c r="I141" s="141">
        <v>21</v>
      </c>
      <c r="J141" s="141">
        <v>49</v>
      </c>
      <c r="K141" s="147">
        <f t="shared" si="19"/>
        <v>10557</v>
      </c>
    </row>
    <row r="142" spans="1:11" ht="15.75" thickBot="1" x14ac:dyDescent="0.3">
      <c r="A142" s="150" t="s">
        <v>28</v>
      </c>
      <c r="B142" s="149">
        <v>4709</v>
      </c>
      <c r="C142" s="141">
        <v>539</v>
      </c>
      <c r="D142" s="141">
        <v>558</v>
      </c>
      <c r="E142" s="141">
        <v>27264</v>
      </c>
      <c r="F142" s="141">
        <v>5016</v>
      </c>
      <c r="G142" s="141">
        <v>535</v>
      </c>
      <c r="H142" s="141">
        <v>4253</v>
      </c>
      <c r="I142" s="141">
        <v>537</v>
      </c>
      <c r="J142" s="141">
        <v>133</v>
      </c>
      <c r="K142" s="147">
        <f t="shared" si="19"/>
        <v>43544</v>
      </c>
    </row>
    <row r="143" spans="1:11" ht="15.75" thickBot="1" x14ac:dyDescent="0.3">
      <c r="A143" s="151" t="s">
        <v>42</v>
      </c>
      <c r="B143" s="143">
        <f>B139-(B140+B142+B141)</f>
        <v>967</v>
      </c>
      <c r="C143" s="143">
        <f t="shared" ref="C143:J143" si="20">C139-(C140+C142+C141)</f>
        <v>26</v>
      </c>
      <c r="D143" s="143">
        <f t="shared" si="20"/>
        <v>0</v>
      </c>
      <c r="E143" s="143">
        <f t="shared" si="20"/>
        <v>28893</v>
      </c>
      <c r="F143" s="143">
        <f t="shared" si="20"/>
        <v>0</v>
      </c>
      <c r="G143" s="143">
        <f t="shared" si="20"/>
        <v>0</v>
      </c>
      <c r="H143" s="143">
        <f>H139-(H140+H142)</f>
        <v>6996</v>
      </c>
      <c r="I143" s="143">
        <f t="shared" si="20"/>
        <v>0</v>
      </c>
      <c r="J143" s="143">
        <f t="shared" si="20"/>
        <v>180</v>
      </c>
      <c r="K143" s="147">
        <f>SUM(C143:J143)</f>
        <v>36095</v>
      </c>
    </row>
    <row r="144" spans="1:11" ht="15.75" thickBot="1" x14ac:dyDescent="0.3">
      <c r="A144" s="152" t="s">
        <v>30</v>
      </c>
      <c r="B144" s="149">
        <v>403</v>
      </c>
      <c r="C144" s="141">
        <v>26</v>
      </c>
      <c r="D144" s="141">
        <v>46</v>
      </c>
      <c r="E144" s="141">
        <v>33656</v>
      </c>
      <c r="F144" s="141">
        <v>77</v>
      </c>
      <c r="G144" s="141">
        <v>0</v>
      </c>
      <c r="H144" s="141">
        <v>6034</v>
      </c>
      <c r="I144" s="141">
        <v>92</v>
      </c>
      <c r="J144" s="141">
        <v>35</v>
      </c>
      <c r="K144" s="147">
        <f>SUM(B144:J144)</f>
        <v>40369</v>
      </c>
    </row>
    <row r="145" spans="1:11" ht="15.75" thickBot="1" x14ac:dyDescent="0.3">
      <c r="A145" s="152" t="s">
        <v>7</v>
      </c>
      <c r="B145" s="149">
        <v>64</v>
      </c>
      <c r="C145" s="141">
        <v>0</v>
      </c>
      <c r="D145" s="141">
        <v>5</v>
      </c>
      <c r="E145" s="141">
        <v>500</v>
      </c>
      <c r="F145" s="141">
        <v>151</v>
      </c>
      <c r="G145" s="141">
        <v>16</v>
      </c>
      <c r="H145" s="141">
        <v>47</v>
      </c>
      <c r="I145" s="141">
        <v>0</v>
      </c>
      <c r="J145" s="141">
        <v>0</v>
      </c>
      <c r="K145" s="147">
        <f t="shared" si="19"/>
        <v>783</v>
      </c>
    </row>
    <row r="146" spans="1:11" ht="18.75" thickBot="1" x14ac:dyDescent="0.3">
      <c r="A146" s="45">
        <v>43965</v>
      </c>
      <c r="B146" s="154"/>
      <c r="C146" s="46"/>
      <c r="D146" s="46"/>
      <c r="E146" s="46"/>
      <c r="F146" s="46"/>
      <c r="G146" s="46"/>
      <c r="H146" s="46"/>
      <c r="I146" s="46"/>
      <c r="J146" s="46"/>
      <c r="K146" s="26"/>
    </row>
    <row r="147" spans="1:11" x14ac:dyDescent="0.25">
      <c r="A147" s="102" t="s">
        <v>26</v>
      </c>
      <c r="B147" s="155">
        <v>5933</v>
      </c>
      <c r="C147" s="156">
        <v>616</v>
      </c>
      <c r="D147" s="156">
        <v>596</v>
      </c>
      <c r="E147" s="156">
        <v>63149</v>
      </c>
      <c r="F147" s="156">
        <v>5137</v>
      </c>
      <c r="G147" s="156">
        <v>521</v>
      </c>
      <c r="H147" s="156">
        <v>10940</v>
      </c>
      <c r="I147" s="156">
        <v>566</v>
      </c>
      <c r="J147" s="156">
        <v>356</v>
      </c>
      <c r="K147" s="157">
        <f>SUM(B147:J147)</f>
        <v>87814</v>
      </c>
    </row>
    <row r="148" spans="1:11" x14ac:dyDescent="0.25">
      <c r="A148" s="153" t="s">
        <v>29</v>
      </c>
      <c r="B148" s="155">
        <v>9</v>
      </c>
      <c r="C148" s="156">
        <v>0</v>
      </c>
      <c r="D148" s="156">
        <v>0</v>
      </c>
      <c r="E148" s="156">
        <v>133</v>
      </c>
      <c r="F148" s="156">
        <v>0</v>
      </c>
      <c r="G148" s="156">
        <v>0</v>
      </c>
      <c r="H148" s="156">
        <v>39</v>
      </c>
      <c r="I148" s="156">
        <v>0</v>
      </c>
      <c r="J148" s="156">
        <v>0</v>
      </c>
      <c r="K148" s="157">
        <f t="shared" ref="K148:K153" si="21">SUM(B148:J148)</f>
        <v>181</v>
      </c>
    </row>
    <row r="149" spans="1:11" x14ac:dyDescent="0.25">
      <c r="A149" s="103" t="s">
        <v>27</v>
      </c>
      <c r="B149" s="155">
        <v>280</v>
      </c>
      <c r="C149" s="156">
        <v>51</v>
      </c>
      <c r="D149" s="156">
        <v>21</v>
      </c>
      <c r="E149" s="156">
        <v>10000</v>
      </c>
      <c r="F149" s="156">
        <v>124</v>
      </c>
      <c r="G149" s="156">
        <v>11</v>
      </c>
      <c r="H149" s="156"/>
      <c r="I149" s="156">
        <v>21</v>
      </c>
      <c r="J149" s="156">
        <v>49</v>
      </c>
      <c r="K149" s="157">
        <f t="shared" si="21"/>
        <v>10557</v>
      </c>
    </row>
    <row r="150" spans="1:11" x14ac:dyDescent="0.25">
      <c r="A150" s="103" t="s">
        <v>28</v>
      </c>
      <c r="B150" s="155">
        <v>4797</v>
      </c>
      <c r="C150" s="156">
        <v>539</v>
      </c>
      <c r="D150" s="156">
        <v>575</v>
      </c>
      <c r="E150" s="156">
        <v>23560</v>
      </c>
      <c r="F150" s="156">
        <v>501</v>
      </c>
      <c r="G150" s="156">
        <v>510</v>
      </c>
      <c r="H150" s="156">
        <v>4114</v>
      </c>
      <c r="I150" s="156">
        <v>545</v>
      </c>
      <c r="J150" s="156">
        <v>133</v>
      </c>
      <c r="K150" s="157">
        <f t="shared" si="21"/>
        <v>35274</v>
      </c>
    </row>
    <row r="151" spans="1:11" x14ac:dyDescent="0.25">
      <c r="A151" s="151" t="s">
        <v>42</v>
      </c>
      <c r="B151" s="143">
        <f>B147-(B148+B150+B149)</f>
        <v>847</v>
      </c>
      <c r="C151" s="143">
        <f t="shared" ref="C151:J151" si="22">C147-(C148+C150+C149)</f>
        <v>26</v>
      </c>
      <c r="D151" s="143">
        <f t="shared" si="22"/>
        <v>0</v>
      </c>
      <c r="E151" s="143">
        <v>29456</v>
      </c>
      <c r="F151" s="143">
        <f t="shared" si="22"/>
        <v>4512</v>
      </c>
      <c r="G151" s="143">
        <f t="shared" si="22"/>
        <v>0</v>
      </c>
      <c r="H151" s="143">
        <f t="shared" si="22"/>
        <v>6787</v>
      </c>
      <c r="I151" s="143">
        <f t="shared" si="22"/>
        <v>0</v>
      </c>
      <c r="J151" s="143">
        <f t="shared" si="22"/>
        <v>174</v>
      </c>
      <c r="K151" s="157">
        <f t="shared" si="21"/>
        <v>41802</v>
      </c>
    </row>
    <row r="152" spans="1:11" x14ac:dyDescent="0.25">
      <c r="A152" s="104" t="s">
        <v>30</v>
      </c>
      <c r="B152" s="155">
        <v>562</v>
      </c>
      <c r="C152" s="156">
        <v>26</v>
      </c>
      <c r="D152" s="156">
        <v>69</v>
      </c>
      <c r="E152" s="156">
        <v>36851</v>
      </c>
      <c r="F152" s="156">
        <v>147</v>
      </c>
      <c r="G152" s="156">
        <v>0</v>
      </c>
      <c r="H152" s="156">
        <v>6383</v>
      </c>
      <c r="I152" s="156">
        <v>106</v>
      </c>
      <c r="J152" s="156">
        <v>41</v>
      </c>
      <c r="K152" s="157">
        <f t="shared" si="21"/>
        <v>44185</v>
      </c>
    </row>
    <row r="153" spans="1:11" ht="15.75" thickBot="1" x14ac:dyDescent="0.3">
      <c r="A153" s="104" t="s">
        <v>7</v>
      </c>
      <c r="B153" s="155">
        <v>56</v>
      </c>
      <c r="C153" s="156">
        <v>0</v>
      </c>
      <c r="D153" s="156">
        <v>2</v>
      </c>
      <c r="E153" s="156">
        <v>371</v>
      </c>
      <c r="F153" s="156">
        <v>150</v>
      </c>
      <c r="G153" s="156">
        <v>16</v>
      </c>
      <c r="H153" s="156">
        <v>49</v>
      </c>
      <c r="I153" s="156">
        <v>1</v>
      </c>
      <c r="J153" s="156">
        <v>0</v>
      </c>
      <c r="K153" s="157">
        <f t="shared" si="21"/>
        <v>645</v>
      </c>
    </row>
    <row r="154" spans="1:11" ht="18.75" thickBot="1" x14ac:dyDescent="0.3">
      <c r="A154" s="45">
        <v>43970</v>
      </c>
      <c r="B154" s="154"/>
      <c r="C154" s="46"/>
      <c r="D154" s="46"/>
      <c r="E154" s="46"/>
      <c r="F154" s="46"/>
      <c r="G154" s="46"/>
      <c r="H154" s="46"/>
      <c r="I154" s="46"/>
      <c r="J154" s="46"/>
      <c r="K154" s="26"/>
    </row>
    <row r="155" spans="1:11" x14ac:dyDescent="0.25">
      <c r="A155" s="102" t="s">
        <v>26</v>
      </c>
      <c r="B155" s="155">
        <v>5787</v>
      </c>
      <c r="C155" s="156">
        <v>616</v>
      </c>
      <c r="D155" s="156">
        <v>600</v>
      </c>
      <c r="E155" s="156">
        <v>55591</v>
      </c>
      <c r="F155" s="156">
        <v>5050</v>
      </c>
      <c r="G155" s="156">
        <v>479</v>
      </c>
      <c r="H155" s="156">
        <v>10652</v>
      </c>
      <c r="I155" s="156">
        <v>564</v>
      </c>
      <c r="J155" s="156">
        <v>340</v>
      </c>
      <c r="K155" s="157">
        <f>SUM(B155:J155)</f>
        <v>79679</v>
      </c>
    </row>
    <row r="156" spans="1:11" x14ac:dyDescent="0.25">
      <c r="A156" s="153" t="s">
        <v>29</v>
      </c>
      <c r="B156" s="155">
        <v>0</v>
      </c>
      <c r="C156" s="156">
        <v>0</v>
      </c>
      <c r="D156" s="156">
        <v>0</v>
      </c>
      <c r="E156" s="156">
        <v>122</v>
      </c>
      <c r="F156" s="156">
        <v>1</v>
      </c>
      <c r="G156" s="156">
        <v>0</v>
      </c>
      <c r="H156" s="156">
        <v>37</v>
      </c>
      <c r="I156" s="156">
        <v>0</v>
      </c>
      <c r="J156" s="156">
        <v>0</v>
      </c>
      <c r="K156" s="157">
        <f t="shared" ref="K156:K166" si="23">SUM(B156:J156)</f>
        <v>160</v>
      </c>
    </row>
    <row r="157" spans="1:11" x14ac:dyDescent="0.25">
      <c r="A157" s="103" t="s">
        <v>27</v>
      </c>
      <c r="B157" s="155">
        <v>267</v>
      </c>
      <c r="C157" s="156">
        <v>51</v>
      </c>
      <c r="D157" s="156">
        <v>20</v>
      </c>
      <c r="E157" s="156">
        <v>10000</v>
      </c>
      <c r="F157" s="156">
        <v>83</v>
      </c>
      <c r="G157" s="156">
        <v>9</v>
      </c>
      <c r="H157" s="156"/>
      <c r="I157" s="156">
        <v>21</v>
      </c>
      <c r="J157" s="156">
        <v>49</v>
      </c>
      <c r="K157" s="157">
        <f t="shared" si="23"/>
        <v>10500</v>
      </c>
    </row>
    <row r="158" spans="1:11" x14ac:dyDescent="0.25">
      <c r="A158" s="103" t="s">
        <v>28</v>
      </c>
      <c r="B158" s="155">
        <v>4763</v>
      </c>
      <c r="C158" s="156">
        <v>539</v>
      </c>
      <c r="D158" s="156">
        <v>580</v>
      </c>
      <c r="E158" s="156">
        <v>22917</v>
      </c>
      <c r="F158" s="156">
        <v>4966</v>
      </c>
      <c r="G158" s="156">
        <v>470</v>
      </c>
      <c r="H158" s="156">
        <v>4077</v>
      </c>
      <c r="I158" s="156">
        <v>543</v>
      </c>
      <c r="J158" s="156">
        <v>133</v>
      </c>
      <c r="K158" s="157">
        <f t="shared" si="23"/>
        <v>38988</v>
      </c>
    </row>
    <row r="159" spans="1:11" x14ac:dyDescent="0.25">
      <c r="A159" s="151" t="s">
        <v>42</v>
      </c>
      <c r="B159" s="143">
        <f>B155-(B156+B158+B157)</f>
        <v>757</v>
      </c>
      <c r="C159" s="143">
        <f t="shared" ref="C159:E159" si="24">C155-(C156+C158+C157)</f>
        <v>26</v>
      </c>
      <c r="D159" s="143">
        <f t="shared" si="24"/>
        <v>0</v>
      </c>
      <c r="E159" s="143">
        <f t="shared" si="24"/>
        <v>22552</v>
      </c>
      <c r="F159" s="143">
        <f t="shared" ref="F159:I159" si="25">F155-(F156+F158+F157)</f>
        <v>0</v>
      </c>
      <c r="G159" s="143">
        <f t="shared" si="25"/>
        <v>0</v>
      </c>
      <c r="H159" s="143">
        <f>H155-(H156+H158+H157)</f>
        <v>6538</v>
      </c>
      <c r="I159" s="143">
        <f t="shared" si="25"/>
        <v>0</v>
      </c>
      <c r="J159" s="143">
        <f t="shared" ref="J159" si="26">J155-(J156+J158+J157)</f>
        <v>158</v>
      </c>
      <c r="K159" s="157">
        <f t="shared" si="23"/>
        <v>30031</v>
      </c>
    </row>
    <row r="160" spans="1:11" x14ac:dyDescent="0.25">
      <c r="A160" s="104" t="s">
        <v>30</v>
      </c>
      <c r="B160" s="155">
        <v>703</v>
      </c>
      <c r="C160" s="156">
        <v>26</v>
      </c>
      <c r="D160" s="156">
        <v>68</v>
      </c>
      <c r="E160" s="156">
        <v>44409</v>
      </c>
      <c r="F160" s="156">
        <v>303</v>
      </c>
      <c r="G160" s="156">
        <v>0</v>
      </c>
      <c r="H160" s="156">
        <v>6681</v>
      </c>
      <c r="I160" s="156">
        <v>77</v>
      </c>
      <c r="J160" s="156">
        <v>56</v>
      </c>
      <c r="K160" s="157">
        <f t="shared" si="23"/>
        <v>52323</v>
      </c>
    </row>
    <row r="161" spans="1:11" x14ac:dyDescent="0.25">
      <c r="A161" s="104" t="s">
        <v>7</v>
      </c>
      <c r="B161" s="155">
        <v>59</v>
      </c>
      <c r="C161" s="156">
        <v>0</v>
      </c>
      <c r="D161" s="156">
        <v>8</v>
      </c>
      <c r="E161" s="156">
        <v>257</v>
      </c>
      <c r="F161" s="156">
        <v>49</v>
      </c>
      <c r="G161" s="156">
        <v>15</v>
      </c>
      <c r="H161" s="156">
        <v>39</v>
      </c>
      <c r="I161" s="156">
        <v>0</v>
      </c>
      <c r="J161" s="156">
        <v>1</v>
      </c>
      <c r="K161" s="157">
        <f t="shared" si="23"/>
        <v>428</v>
      </c>
    </row>
    <row r="162" spans="1:11" ht="15.75" thickBot="1" x14ac:dyDescent="0.3">
      <c r="A162" s="132">
        <v>43977</v>
      </c>
      <c r="B162" s="171"/>
      <c r="C162" s="172"/>
      <c r="D162" s="172"/>
      <c r="E162" s="172"/>
      <c r="F162" s="172"/>
      <c r="G162" s="172"/>
      <c r="H162" s="172"/>
      <c r="I162" s="172"/>
      <c r="J162" s="172"/>
      <c r="K162" s="157"/>
    </row>
    <row r="163" spans="1:11" x14ac:dyDescent="0.25">
      <c r="A163" s="102" t="s">
        <v>26</v>
      </c>
      <c r="B163" s="165">
        <v>5679</v>
      </c>
      <c r="C163" s="166">
        <v>619</v>
      </c>
      <c r="D163" s="166">
        <v>581</v>
      </c>
      <c r="E163" s="166">
        <v>53496</v>
      </c>
      <c r="F163" s="166">
        <v>4916</v>
      </c>
      <c r="G163" s="166">
        <v>575</v>
      </c>
      <c r="H163" s="166">
        <v>10668</v>
      </c>
      <c r="I163" s="166">
        <v>530</v>
      </c>
      <c r="J163" s="166">
        <v>337</v>
      </c>
      <c r="K163" s="167">
        <f>SUM(B163:J163)</f>
        <v>77401</v>
      </c>
    </row>
    <row r="164" spans="1:11" x14ac:dyDescent="0.25">
      <c r="A164" s="153" t="s">
        <v>29</v>
      </c>
      <c r="B164" s="168">
        <v>1</v>
      </c>
      <c r="C164" s="169">
        <v>0</v>
      </c>
      <c r="D164" s="169">
        <v>0</v>
      </c>
      <c r="E164" s="169">
        <v>110</v>
      </c>
      <c r="F164" s="169">
        <v>1</v>
      </c>
      <c r="G164" s="169">
        <v>0</v>
      </c>
      <c r="H164" s="169">
        <v>26</v>
      </c>
      <c r="I164" s="169">
        <v>0</v>
      </c>
      <c r="J164" s="169">
        <v>0</v>
      </c>
      <c r="K164" s="167">
        <f t="shared" si="23"/>
        <v>138</v>
      </c>
    </row>
    <row r="165" spans="1:11" x14ac:dyDescent="0.25">
      <c r="A165" s="103" t="s">
        <v>27</v>
      </c>
      <c r="B165" s="168">
        <v>237</v>
      </c>
      <c r="C165" s="169">
        <v>45</v>
      </c>
      <c r="D165" s="169">
        <v>19</v>
      </c>
      <c r="E165" s="169">
        <v>10000</v>
      </c>
      <c r="F165" s="169">
        <v>84</v>
      </c>
      <c r="G165" s="169">
        <v>12</v>
      </c>
      <c r="H165" s="169"/>
      <c r="I165" s="169">
        <v>21</v>
      </c>
      <c r="J165" s="169">
        <v>49</v>
      </c>
      <c r="K165" s="167">
        <f t="shared" si="23"/>
        <v>10467</v>
      </c>
    </row>
    <row r="166" spans="1:11" x14ac:dyDescent="0.25">
      <c r="A166" s="103" t="s">
        <v>28</v>
      </c>
      <c r="B166" s="168">
        <v>4636</v>
      </c>
      <c r="C166" s="169">
        <v>540</v>
      </c>
      <c r="D166" s="169">
        <v>562</v>
      </c>
      <c r="E166" s="169">
        <v>23168</v>
      </c>
      <c r="F166" s="169">
        <v>4831</v>
      </c>
      <c r="G166" s="169">
        <v>563</v>
      </c>
      <c r="H166" s="169">
        <v>3966</v>
      </c>
      <c r="I166" s="169">
        <v>509</v>
      </c>
      <c r="J166" s="169">
        <v>182</v>
      </c>
      <c r="K166" s="167">
        <f t="shared" si="23"/>
        <v>38957</v>
      </c>
    </row>
    <row r="167" spans="1:11" x14ac:dyDescent="0.25">
      <c r="A167" s="151" t="s">
        <v>42</v>
      </c>
      <c r="B167" s="159">
        <f>B163-(B164+B166+B165)</f>
        <v>805</v>
      </c>
      <c r="C167" s="159">
        <f t="shared" ref="C167:J167" si="27">C163-(C164+C166+C165)</f>
        <v>34</v>
      </c>
      <c r="D167" s="159">
        <f t="shared" si="27"/>
        <v>0</v>
      </c>
      <c r="E167" s="159">
        <f t="shared" si="27"/>
        <v>20218</v>
      </c>
      <c r="F167" s="159">
        <f t="shared" si="27"/>
        <v>0</v>
      </c>
      <c r="G167" s="159">
        <f t="shared" si="27"/>
        <v>0</v>
      </c>
      <c r="H167" s="159">
        <f>H163-(H164+H166+H165)</f>
        <v>6676</v>
      </c>
      <c r="I167" s="159">
        <f t="shared" si="27"/>
        <v>0</v>
      </c>
      <c r="J167" s="159">
        <f t="shared" si="27"/>
        <v>106</v>
      </c>
      <c r="K167" s="167">
        <f t="shared" ref="K167:K169" si="28">SUM(B167:J167)</f>
        <v>27839</v>
      </c>
    </row>
    <row r="168" spans="1:11" x14ac:dyDescent="0.25">
      <c r="A168" s="104" t="s">
        <v>30</v>
      </c>
      <c r="B168" s="168">
        <v>557</v>
      </c>
      <c r="C168" s="169">
        <v>34</v>
      </c>
      <c r="D168" s="169">
        <v>87</v>
      </c>
      <c r="E168" s="169">
        <v>46504</v>
      </c>
      <c r="F168" s="169">
        <v>496</v>
      </c>
      <c r="G168" s="169">
        <v>0</v>
      </c>
      <c r="H168" s="169">
        <v>6666</v>
      </c>
      <c r="I168" s="169">
        <v>74</v>
      </c>
      <c r="J168" s="169">
        <v>60</v>
      </c>
      <c r="K168" s="167">
        <f t="shared" si="28"/>
        <v>54478</v>
      </c>
    </row>
    <row r="169" spans="1:11" x14ac:dyDescent="0.25">
      <c r="A169" s="104" t="s">
        <v>7</v>
      </c>
      <c r="B169" s="168">
        <v>43</v>
      </c>
      <c r="C169" s="169">
        <v>0</v>
      </c>
      <c r="D169" s="169">
        <v>5</v>
      </c>
      <c r="E169" s="169">
        <v>223</v>
      </c>
      <c r="F169" s="169">
        <v>27</v>
      </c>
      <c r="G169" s="169">
        <v>16</v>
      </c>
      <c r="H169" s="169">
        <v>38</v>
      </c>
      <c r="I169" s="169">
        <v>0</v>
      </c>
      <c r="J169" s="169">
        <v>0</v>
      </c>
      <c r="K169" s="167">
        <f t="shared" si="28"/>
        <v>352</v>
      </c>
    </row>
    <row r="170" spans="1:11" x14ac:dyDescent="0.25">
      <c r="H170" s="26"/>
    </row>
    <row r="171" spans="1:11" x14ac:dyDescent="0.25">
      <c r="E171" s="164"/>
      <c r="H171" s="26"/>
    </row>
  </sheetData>
  <pageMargins left="0.23622047244094491" right="0.23622047244094491" top="0.74803149606299213" bottom="0.74803149606299213" header="0.31496062992125984" footer="0.31496062992125984"/>
  <pageSetup paperSize="8" scale="38" orientation="landscape" r:id="rId1"/>
  <headerFooter>
    <oddHeader>&amp;C&amp;"Arial Black,Normal"&amp;20COVID 19 / Recensement des agents placés en quatorzaine, ou malades - 19 mars 2020</oddHeader>
    <oddFooter>&amp;R&amp;10&amp;D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récap</vt:lpstr>
      <vt:lpstr>Détail directions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cp:lastPrinted>2020-03-24T07:49:55Z</cp:lastPrinted>
  <dcterms:created xsi:type="dcterms:W3CDTF">2020-03-02T12:17:32Z</dcterms:created>
  <dcterms:modified xsi:type="dcterms:W3CDTF">2020-05-26T12:06:58Z</dcterms:modified>
</cp:coreProperties>
</file>